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打ち込み表" sheetId="1" r:id="rId1"/>
    <sheet name="集計表" sheetId="2" r:id="rId2"/>
  </sheets>
  <definedNames>
    <definedName name="_xlfn.COUNTIFS" hidden="1">#NAME?</definedName>
    <definedName name="_xlnm.Print_Area" localSheetId="1">'集計表'!$A$1:$P$161</definedName>
  </definedNames>
  <calcPr fullCalcOnLoad="1"/>
</workbook>
</file>

<file path=xl/comments1.xml><?xml version="1.0" encoding="utf-8"?>
<comments xmlns="http://schemas.openxmlformats.org/spreadsheetml/2006/main">
  <authors>
    <author>core-i5</author>
  </authors>
  <commentList>
    <comment ref="C4" authorId="0">
      <text>
        <r>
          <rPr>
            <b/>
            <sz val="9"/>
            <rFont val="ＭＳ Ｐゴシック"/>
            <family val="3"/>
          </rPr>
          <t>校種不明は“５”を入力</t>
        </r>
      </text>
    </comment>
    <comment ref="D4" authorId="0">
      <text>
        <r>
          <rPr>
            <b/>
            <sz val="9"/>
            <rFont val="ＭＳ Ｐゴシック"/>
            <family val="3"/>
          </rPr>
          <t xml:space="preserve">年齢不明・その他は“３”を入力
</t>
        </r>
      </text>
    </comment>
    <comment ref="E4" authorId="0">
      <text>
        <r>
          <rPr>
            <b/>
            <sz val="9"/>
            <rFont val="ＭＳ Ｐゴシック"/>
            <family val="3"/>
          </rPr>
          <t>職種不明は“10”を入力</t>
        </r>
      </text>
    </comment>
  </commentList>
</comments>
</file>

<file path=xl/sharedStrings.xml><?xml version="1.0" encoding="utf-8"?>
<sst xmlns="http://schemas.openxmlformats.org/spreadsheetml/2006/main" count="170" uniqueCount="145">
  <si>
    <t>例</t>
  </si>
  <si>
    <t>特別支援</t>
  </si>
  <si>
    <t>年齢</t>
  </si>
  <si>
    <t>職種</t>
  </si>
  <si>
    <t>校種</t>
  </si>
  <si>
    <t>総数</t>
  </si>
  <si>
    <t>不明</t>
  </si>
  <si>
    <t>小学校</t>
  </si>
  <si>
    <t>中学校</t>
  </si>
  <si>
    <t>高校</t>
  </si>
  <si>
    <t>合計</t>
  </si>
  <si>
    <t>20代</t>
  </si>
  <si>
    <t>30代</t>
  </si>
  <si>
    <t>教諭</t>
  </si>
  <si>
    <t>養教</t>
  </si>
  <si>
    <t>実教</t>
  </si>
  <si>
    <t>事務</t>
  </si>
  <si>
    <t>栄養</t>
  </si>
  <si>
    <t>司書</t>
  </si>
  <si>
    <t>現業</t>
  </si>
  <si>
    <t>その他</t>
  </si>
  <si>
    <t>校種年齢</t>
  </si>
  <si>
    <t>校種職種</t>
  </si>
  <si>
    <t>回答者数</t>
  </si>
  <si>
    <t>健康に働けていますか？</t>
  </si>
  <si>
    <t>性別</t>
  </si>
  <si>
    <t>組合名（学校名）</t>
  </si>
  <si>
    <t>男性</t>
  </si>
  <si>
    <t>女性</t>
  </si>
  <si>
    <t>寄宿舎</t>
  </si>
  <si>
    <t>校種性別</t>
  </si>
  <si>
    <t>④</t>
  </si>
  <si>
    <t>①</t>
  </si>
  <si>
    <t>③</t>
  </si>
  <si>
    <t>生徒指導</t>
  </si>
  <si>
    <t>校務分掌</t>
  </si>
  <si>
    <t>病気休暇</t>
  </si>
  <si>
    <t>忌引休暇</t>
  </si>
  <si>
    <t>結婚休暇</t>
  </si>
  <si>
    <t>男性の育児参加休暇</t>
  </si>
  <si>
    <t>産前産後休暇</t>
  </si>
  <si>
    <t>生理休暇</t>
  </si>
  <si>
    <t>介護休暇</t>
  </si>
  <si>
    <t>ボランティア休暇</t>
  </si>
  <si>
    <t>リフレッシュ休暇</t>
  </si>
  <si>
    <t>夏季休暇</t>
  </si>
  <si>
    <t>⑤</t>
  </si>
  <si>
    <t>⑧</t>
  </si>
  <si>
    <t>土曜授業</t>
  </si>
  <si>
    <t>学級経営</t>
  </si>
  <si>
    <t>２月後半</t>
  </si>
  <si>
    <t>３月前半</t>
  </si>
  <si>
    <t>３月中旬</t>
  </si>
  <si>
    <t>３月後半</t>
  </si>
  <si>
    <t>時間不足</t>
  </si>
  <si>
    <t>部活動指導</t>
  </si>
  <si>
    <t>研修全般</t>
  </si>
  <si>
    <t>教員不足</t>
  </si>
  <si>
    <t>給料が少ない</t>
  </si>
  <si>
    <t>学習指導</t>
  </si>
  <si>
    <t>育児時間休暇</t>
  </si>
  <si>
    <t>妊娠障害休暇</t>
  </si>
  <si>
    <t>不妊治療休暇</t>
  </si>
  <si>
    <t>配偶者出産休暇</t>
  </si>
  <si>
    <t>家族の看護のための休暇</t>
  </si>
  <si>
    <t>健康管理の日</t>
  </si>
  <si>
    <t>あなたが知っている特別休暇を教えてください。（複数可）</t>
  </si>
  <si>
    <t>まったく終わらない</t>
  </si>
  <si>
    <t>部活動に関わって、以下のことで自己負担をした経験がありますか？（複数可）</t>
  </si>
  <si>
    <t>ユニフォームなど着用するもの</t>
  </si>
  <si>
    <t>自己負担はまったくない</t>
  </si>
  <si>
    <t>※入力は【打ち込み表】シートに行い、こちらのシートには入力しないでください。</t>
  </si>
  <si>
    <t>A</t>
  </si>
  <si>
    <t>B</t>
  </si>
  <si>
    <t>C</t>
  </si>
  <si>
    <t>その他記述</t>
  </si>
  <si>
    <t>※例のように、回答の数字を入力してください。</t>
  </si>
  <si>
    <t>勤務</t>
  </si>
  <si>
    <t>A</t>
  </si>
  <si>
    <t>終わる</t>
  </si>
  <si>
    <t>たまに終わる</t>
  </si>
  <si>
    <t>まだ本格的に始まっていない、やっていない</t>
  </si>
  <si>
    <t>B</t>
  </si>
  <si>
    <t>３時間以内</t>
  </si>
  <si>
    <t>７時間45分以内</t>
  </si>
  <si>
    <t>それ以上</t>
  </si>
  <si>
    <t>C</t>
  </si>
  <si>
    <t>ラケット・ボールなど競技・活動に必要なもの</t>
  </si>
  <si>
    <t>会場までの旅費・駐車場代</t>
  </si>
  <si>
    <t>審判資格やその他の資格取得、講習会などの費用</t>
  </si>
  <si>
    <t>土日の通常の部活動手当は３時間以上は手当が増額されませんが、</t>
  </si>
  <si>
    <t>３時間以内に終わっていますか？</t>
  </si>
  <si>
    <t>土日の試合・大会・演奏会等の引率は「2時間まで1800円、3時間まで2700円」と</t>
  </si>
  <si>
    <t>健康である</t>
  </si>
  <si>
    <t>たまに不調になる</t>
  </si>
  <si>
    <t>しばしば不調となる</t>
  </si>
  <si>
    <t>病気や怪我があり、健康とは言えない</t>
  </si>
  <si>
    <t>②</t>
  </si>
  <si>
    <t>「在宅勤務」➡</t>
  </si>
  <si>
    <t>他にも知っている</t>
  </si>
  <si>
    <t>⑥</t>
  </si>
  <si>
    <t>はい</t>
  </si>
  <si>
    <t>いいえ</t>
  </si>
  <si>
    <t>⑦</t>
  </si>
  <si>
    <t>２月中旬前</t>
  </si>
  <si>
    <t>仕事をしていて最もやりがいを感じることはなんですか？（複数可）</t>
  </si>
  <si>
    <t>働いていて悩んでいること、困っていることはありますか？（複数可）</t>
  </si>
  <si>
    <t>ない</t>
  </si>
  <si>
    <t>健康面</t>
  </si>
  <si>
    <t>自己の能力や適性</t>
  </si>
  <si>
    <t>自己研鑽</t>
  </si>
  <si>
    <t>「7時間45分まで5100円」の２つの手当がありますが、</t>
  </si>
  <si>
    <t>平均的にどのくらい拘束されていますか？</t>
  </si>
  <si>
    <t>異動の場合、次の赴任校は、いつ頃までに知らせてもらえると良いですか？</t>
  </si>
  <si>
    <t>【中学校・高校など部活動について】</t>
  </si>
  <si>
    <t>【全員回答】</t>
  </si>
  <si>
    <t>上記のような年休や特別休暇の取り方を知る機会を</t>
  </si>
  <si>
    <t>充実してほしいですか？</t>
  </si>
  <si>
    <t>学習の指導</t>
  </si>
  <si>
    <t>生活の指導</t>
  </si>
  <si>
    <t>担任の仕事</t>
  </si>
  <si>
    <t>研修や発表</t>
  </si>
  <si>
    <t>教材研究</t>
  </si>
  <si>
    <t>分掌の仕事</t>
  </si>
  <si>
    <t>部活動の指導</t>
  </si>
  <si>
    <t>2021年度・組合連青年部アンケート打ち込み表</t>
  </si>
  <si>
    <t>ランダム入力可</t>
  </si>
  <si>
    <t>9その他記述</t>
  </si>
  <si>
    <t>←勤務地域の数字を入力するとカウントされます。</t>
  </si>
  <si>
    <t>2021年度・組合連青年部アンケート集計</t>
  </si>
  <si>
    <t>若いから「○○しなさい」というようなことを言われたことがありますか？</t>
  </si>
  <si>
    <t>よく言われる</t>
  </si>
  <si>
    <t>たまに言われる</t>
  </si>
  <si>
    <t>言われたことはない</t>
  </si>
  <si>
    <t>質問②で1・2を回答の方は、それを負担に感じていますか？</t>
  </si>
  <si>
    <t>とても感じる</t>
  </si>
  <si>
    <t>少し感じる</t>
  </si>
  <si>
    <t>感じることはない</t>
  </si>
  <si>
    <t>学校設備に必要な予算不足</t>
  </si>
  <si>
    <t>同僚との人間関係（パワハラ等含む）</t>
  </si>
  <si>
    <t>管理職・上司との人間関係（パワハラ等含む）</t>
  </si>
  <si>
    <t>プライベートと仕事の両立（家庭の状況・子育て含む）</t>
  </si>
  <si>
    <t>新型コロナへの対応</t>
  </si>
  <si>
    <t>外部との連携</t>
  </si>
  <si>
    <t>保護者対応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</si>
</sst>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日&quot;"/>
    <numFmt numFmtId="177" formatCode="#&quot;人&quot;"/>
    <numFmt numFmtId="178" formatCode="h&quot;時&quot;mm&quot;分&quot;;@"/>
    <numFmt numFmtId="179" formatCode="#"/>
    <numFmt numFmtId="180" formatCode="[$-F400]h:mm:ss\ AM/PM"/>
    <numFmt numFmtId="181" formatCode="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%"/>
    <numFmt numFmtId="188" formatCode="_ \\* #,##0_ ;_ \\* \-#,##0_ ;_ \\* \-_ ;_ @_ "/>
    <numFmt numFmtId="189" formatCode="#&quot;日&quot;\ "/>
    <numFmt numFmtId="190" formatCode="[&lt;=999]000;[&lt;=9999]000\-00;000\-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color indexed="55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明朝"/>
      <family val="1"/>
    </font>
    <font>
      <sz val="11"/>
      <color indexed="63"/>
      <name val="ＭＳ Ｐ明朝"/>
      <family val="1"/>
    </font>
    <font>
      <b/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22"/>
      <name val="ＭＳ Ｐゴシック"/>
      <family val="3"/>
    </font>
    <font>
      <sz val="11"/>
      <color indexed="22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1"/>
      <color rgb="FFFF0000"/>
      <name val="ＭＳ Ｐゴシック"/>
      <family val="3"/>
    </font>
    <font>
      <sz val="14"/>
      <color theme="0" tint="-0.1499900072813034"/>
      <name val="ＭＳ Ｐゴシック"/>
      <family val="3"/>
    </font>
    <font>
      <sz val="11"/>
      <color theme="0" tint="-0.1499900072813034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9" fillId="0" borderId="0" xfId="0" applyFont="1" applyAlignment="1">
      <alignment vertical="center"/>
    </xf>
    <xf numFmtId="187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34" borderId="38" xfId="0" applyNumberFormat="1" applyFill="1" applyBorder="1" applyAlignment="1">
      <alignment vertical="center"/>
    </xf>
    <xf numFmtId="0" fontId="0" fillId="34" borderId="39" xfId="0" applyNumberFormat="1" applyFill="1" applyBorder="1" applyAlignment="1">
      <alignment vertical="center"/>
    </xf>
    <xf numFmtId="0" fontId="0" fillId="34" borderId="40" xfId="0" applyNumberForma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58" fillId="32" borderId="41" xfId="62" applyNumberFormat="1" applyBorder="1" applyAlignment="1">
      <alignment vertical="center" shrinkToFit="1"/>
    </xf>
    <xf numFmtId="0" fontId="0" fillId="34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49" fontId="10" fillId="33" borderId="38" xfId="0" applyNumberFormat="1" applyFont="1" applyFill="1" applyBorder="1" applyAlignment="1">
      <alignment horizontal="center" vertical="center" shrinkToFit="1"/>
    </xf>
    <xf numFmtId="49" fontId="58" fillId="32" borderId="45" xfId="62" applyNumberForma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34" borderId="46" xfId="0" applyNumberFormat="1" applyFill="1" applyBorder="1" applyAlignment="1">
      <alignment vertical="center"/>
    </xf>
    <xf numFmtId="0" fontId="0" fillId="0" borderId="47" xfId="0" applyNumberFormat="1" applyFill="1" applyBorder="1" applyAlignment="1">
      <alignment vertical="center"/>
    </xf>
    <xf numFmtId="0" fontId="0" fillId="0" borderId="48" xfId="0" applyNumberFormat="1" applyFill="1" applyBorder="1" applyAlignment="1">
      <alignment vertical="center"/>
    </xf>
    <xf numFmtId="0" fontId="0" fillId="34" borderId="49" xfId="0" applyNumberFormat="1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49" fontId="58" fillId="32" borderId="51" xfId="62" applyNumberFormat="1" applyBorder="1" applyAlignment="1">
      <alignment vertical="center" shrinkToFit="1"/>
    </xf>
    <xf numFmtId="0" fontId="0" fillId="0" borderId="52" xfId="0" applyNumberFormat="1" applyFill="1" applyBorder="1" applyAlignment="1">
      <alignment vertical="center"/>
    </xf>
    <xf numFmtId="0" fontId="0" fillId="0" borderId="53" xfId="0" applyNumberFormat="1" applyFill="1" applyBorder="1" applyAlignment="1">
      <alignment vertical="center"/>
    </xf>
    <xf numFmtId="0" fontId="0" fillId="0" borderId="54" xfId="0" applyNumberForma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0" fontId="0" fillId="0" borderId="56" xfId="0" applyNumberFormat="1" applyFill="1" applyBorder="1" applyAlignment="1">
      <alignment vertical="center"/>
    </xf>
    <xf numFmtId="0" fontId="0" fillId="0" borderId="57" xfId="0" applyNumberFormat="1" applyFill="1" applyBorder="1" applyAlignment="1">
      <alignment vertical="center"/>
    </xf>
    <xf numFmtId="0" fontId="0" fillId="0" borderId="58" xfId="0" applyNumberFormat="1" applyFill="1" applyBorder="1" applyAlignment="1">
      <alignment vertical="center"/>
    </xf>
    <xf numFmtId="49" fontId="58" fillId="32" borderId="59" xfId="62" applyNumberForma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9" fillId="0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177" fontId="61" fillId="0" borderId="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177" fontId="60" fillId="0" borderId="0" xfId="0" applyNumberFormat="1" applyFont="1" applyBorder="1" applyAlignment="1">
      <alignment vertical="center"/>
    </xf>
    <xf numFmtId="0" fontId="60" fillId="0" borderId="0" xfId="0" applyNumberFormat="1" applyFont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0" fillId="33" borderId="38" xfId="0" applyNumberFormat="1" applyFont="1" applyFill="1" applyBorder="1" applyAlignment="1">
      <alignment horizontal="center" vertical="center" shrinkToFit="1"/>
    </xf>
    <xf numFmtId="0" fontId="10" fillId="33" borderId="38" xfId="0" applyNumberFormat="1" applyFont="1" applyFill="1" applyBorder="1" applyAlignment="1">
      <alignment vertical="center" shrinkToFit="1"/>
    </xf>
    <xf numFmtId="0" fontId="10" fillId="33" borderId="18" xfId="0" applyNumberFormat="1" applyFont="1" applyFill="1" applyBorder="1" applyAlignment="1">
      <alignment horizontal="center" vertical="center" shrinkToFit="1"/>
    </xf>
    <xf numFmtId="0" fontId="10" fillId="33" borderId="38" xfId="0" applyNumberFormat="1" applyFont="1" applyFill="1" applyBorder="1" applyAlignment="1">
      <alignment horizontal="center" vertical="center"/>
    </xf>
    <xf numFmtId="0" fontId="10" fillId="33" borderId="40" xfId="0" applyNumberFormat="1" applyFont="1" applyFill="1" applyBorder="1" applyAlignment="1">
      <alignment vertical="center" shrinkToFit="1"/>
    </xf>
    <xf numFmtId="0" fontId="10" fillId="33" borderId="14" xfId="0" applyNumberFormat="1" applyFont="1" applyFill="1" applyBorder="1" applyAlignment="1">
      <alignment horizontal="center" vertical="center" shrinkToFit="1"/>
    </xf>
    <xf numFmtId="0" fontId="62" fillId="0" borderId="40" xfId="0" applyNumberFormat="1" applyFont="1" applyFill="1" applyBorder="1" applyAlignment="1">
      <alignment vertical="center" shrinkToFit="1"/>
    </xf>
    <xf numFmtId="0" fontId="62" fillId="0" borderId="6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10" fillId="33" borderId="60" xfId="0" applyNumberFormat="1" applyFont="1" applyFill="1" applyBorder="1" applyAlignment="1">
      <alignment vertical="center" shrinkToFit="1"/>
    </xf>
    <xf numFmtId="0" fontId="10" fillId="33" borderId="49" xfId="0" applyNumberFormat="1" applyFont="1" applyFill="1" applyBorder="1" applyAlignment="1">
      <alignment vertical="center" shrinkToFit="1"/>
    </xf>
    <xf numFmtId="0" fontId="10" fillId="33" borderId="45" xfId="0" applyNumberFormat="1" applyFont="1" applyFill="1" applyBorder="1" applyAlignment="1">
      <alignment horizontal="center" vertical="center" shrinkToFit="1"/>
    </xf>
    <xf numFmtId="0" fontId="58" fillId="0" borderId="0" xfId="62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2" xfId="0" applyFont="1" applyBorder="1" applyAlignment="1">
      <alignment vertical="center"/>
    </xf>
    <xf numFmtId="177" fontId="61" fillId="0" borderId="62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4" fillId="33" borderId="40" xfId="0" applyNumberFormat="1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49" fontId="64" fillId="0" borderId="0" xfId="0" applyNumberFormat="1" applyFont="1" applyFill="1" applyBorder="1" applyAlignment="1">
      <alignment vertical="center" shrinkToFit="1"/>
    </xf>
    <xf numFmtId="0" fontId="15" fillId="0" borderId="0" xfId="0" applyNumberFormat="1" applyFont="1" applyFill="1" applyAlignment="1">
      <alignment vertical="center"/>
    </xf>
    <xf numFmtId="0" fontId="6" fillId="0" borderId="63" xfId="0" applyFont="1" applyFill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62" fillId="0" borderId="63" xfId="0" applyFon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7" fillId="28" borderId="64" xfId="44" applyFont="1" applyBorder="1" applyAlignment="1">
      <alignment horizontal="center" vertical="center"/>
    </xf>
    <xf numFmtId="0" fontId="7" fillId="28" borderId="65" xfId="44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8" fillId="32" borderId="0" xfId="62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5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 val="0"/>
        <sz val="11"/>
      </font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ont>
        <b val="0"/>
        <sz val="11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1145"/>
          <c:w val="0.71425"/>
          <c:h val="0.7655"/>
        </c:manualLayout>
      </c:layout>
      <c:pieChart>
        <c:varyColors val="1"/>
        <c:ser>
          <c:idx val="0"/>
          <c:order val="0"/>
          <c:spPr>
            <a:solidFill>
              <a:srgbClr val="79924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'集計表'!$A$25:$A$28</c:f>
              <c:numCache/>
            </c:numRef>
          </c:cat>
          <c:val>
            <c:numRef>
              <c:f>'集計表'!$I$25:$I$28</c:f>
              <c:numCache/>
            </c:numRef>
          </c:val>
        </c:ser>
        <c:ser>
          <c:idx val="1"/>
          <c:order val="1"/>
          <c:spPr>
            <a:solidFill>
              <a:srgbClr val="91AF5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2"/>
          <c:order val="2"/>
          <c:spPr>
            <a:solidFill>
              <a:srgbClr val="AEC68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3"/>
          <c:order val="3"/>
          <c:spPr>
            <a:solidFill>
              <a:srgbClr val="CDDBB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85"/>
          <c:w val="0.9475"/>
          <c:h val="0.8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'集計表'!$B$126:$B$133</c:f>
              <c:strCache/>
            </c:strRef>
          </c:cat>
          <c:val>
            <c:numRef>
              <c:f>'集計表'!$H$126:$H$133</c:f>
              <c:numCache/>
            </c:numRef>
          </c:val>
        </c:ser>
        <c:axId val="47929647"/>
        <c:axId val="28713640"/>
      </c:barChart>
      <c:catAx>
        <c:axId val="47929647"/>
        <c:scaling>
          <c:orientation val="maxMin"/>
        </c:scaling>
        <c:axPos val="l"/>
        <c:delete val="1"/>
        <c:majorTickMark val="out"/>
        <c:minorTickMark val="none"/>
        <c:tickLblPos val="nextTo"/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929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1045"/>
          <c:w val="0.75275"/>
          <c:h val="0.777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'集計表'!$A$76:$A$78</c:f>
              <c:numCache/>
            </c:numRef>
          </c:cat>
          <c:val>
            <c:numRef>
              <c:f>'集計表'!$G$76:$G$78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6375"/>
          <c:w val="0.9407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'集計表'!$B$41:$B$46</c:f>
              <c:strCache/>
            </c:strRef>
          </c:cat>
          <c:val>
            <c:numRef>
              <c:f>'集計表'!$I$41:$I$46</c:f>
              <c:numCache/>
            </c:numRef>
          </c:val>
        </c:ser>
        <c:gapWidth val="100"/>
        <c:axId val="35296705"/>
        <c:axId val="49234890"/>
      </c:barChart>
      <c:catAx>
        <c:axId val="35296705"/>
        <c:scaling>
          <c:orientation val="maxMin"/>
        </c:scaling>
        <c:axPos val="l"/>
        <c:delete val="1"/>
        <c:majorTickMark val="out"/>
        <c:minorTickMark val="none"/>
        <c:tickLblPos val="nextTo"/>
        <c:crossAx val="49234890"/>
        <c:crosses val="autoZero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296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75"/>
          <c:y val="0.10825"/>
          <c:w val="0.7175"/>
          <c:h val="0.768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'集計表'!$B$108:$B$109</c:f>
              <c:strCache/>
            </c:strRef>
          </c:cat>
          <c:val>
            <c:numRef>
              <c:f>'集計表'!$G$108:$G$109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105"/>
          <c:w val="0.763"/>
          <c:h val="0.785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'集計表'!$A$53:$A$56</c:f>
              <c:numCache/>
            </c:numRef>
          </c:cat>
          <c:val>
            <c:numRef>
              <c:f>'集計表'!$H$53:$H$56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10775"/>
          <c:w val="0.73275"/>
          <c:h val="0.7692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'集計表'!$B$116:$B$120</c:f>
              <c:strCache/>
            </c:strRef>
          </c:cat>
          <c:val>
            <c:numRef>
              <c:f>'集計表'!$H$116:$H$120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1875"/>
          <c:w val="0.9472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'集計表'!$B$143:$B$160</c:f>
              <c:strCache/>
            </c:strRef>
          </c:cat>
          <c:val>
            <c:numRef>
              <c:f>'集計表'!$H$139:$H$160</c:f>
              <c:numCache/>
            </c:numRef>
          </c:val>
        </c:ser>
        <c:axId val="40460827"/>
        <c:axId val="28603124"/>
      </c:barChart>
      <c:catAx>
        <c:axId val="40460827"/>
        <c:scaling>
          <c:orientation val="maxMin"/>
        </c:scaling>
        <c:axPos val="l"/>
        <c:delete val="1"/>
        <c:majorTickMark val="out"/>
        <c:minorTickMark val="none"/>
        <c:tickLblPos val="nextTo"/>
        <c:crossAx val="28603124"/>
        <c:crosses val="autoZero"/>
        <c:auto val="1"/>
        <c:lblOffset val="100"/>
        <c:tickLblSkip val="1"/>
        <c:noMultiLvlLbl val="0"/>
      </c:catAx>
      <c:valAx>
        <c:axId val="286031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46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"/>
          <c:y val="0.11075"/>
          <c:w val="0.697"/>
          <c:h val="0.7732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'集計表'!$A$64:$A$67</c:f>
              <c:numCache/>
            </c:numRef>
          </c:cat>
          <c:val>
            <c:numRef>
              <c:f>'集計表'!$G$64:$G$67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425"/>
          <c:w val="0.954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'集計表'!$B$85:$B$100</c:f>
              <c:strCache/>
            </c:strRef>
          </c:cat>
          <c:val>
            <c:numRef>
              <c:f>'集計表'!$E$85:$E$100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'集計表'!$B$85:$B$101</c:f>
              <c:strCache/>
            </c:strRef>
          </c:cat>
          <c:val>
            <c:numRef>
              <c:f>'集計表'!$G$85:$G$101</c:f>
              <c:numCache/>
            </c:numRef>
          </c:val>
        </c:ser>
        <c:gapWidth val="70"/>
        <c:axId val="56101525"/>
        <c:axId val="35151678"/>
      </c:barChart>
      <c:catAx>
        <c:axId val="56101525"/>
        <c:scaling>
          <c:orientation val="maxMin"/>
        </c:scaling>
        <c:axPos val="l"/>
        <c:delete val="1"/>
        <c:majorTickMark val="out"/>
        <c:minorTickMark val="none"/>
        <c:tickLblPos val="nextTo"/>
        <c:crossAx val="35151678"/>
        <c:crosses val="autoZero"/>
        <c:auto val="1"/>
        <c:lblOffset val="100"/>
        <c:tickLblSkip val="1"/>
        <c:noMultiLvlLbl val="0"/>
      </c:catAx>
      <c:valAx>
        <c:axId val="351516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101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11625"/>
          <c:w val="0.6495"/>
          <c:h val="0.762"/>
        </c:manualLayout>
      </c:layout>
      <c:pieChart>
        <c:varyColors val="1"/>
        <c:ser>
          <c:idx val="0"/>
          <c:order val="0"/>
          <c:spPr>
            <a:solidFill>
              <a:srgbClr val="79924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'集計表'!$A$34:$A$37</c:f>
              <c:numCache/>
            </c:numRef>
          </c:cat>
          <c:val>
            <c:numRef>
              <c:f>'集計表'!$I$34:$I$37</c:f>
              <c:numCache/>
            </c:numRef>
          </c:val>
        </c:ser>
        <c:ser>
          <c:idx val="1"/>
          <c:order val="1"/>
          <c:spPr>
            <a:solidFill>
              <a:srgbClr val="91AF5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2"/>
          <c:order val="2"/>
          <c:spPr>
            <a:solidFill>
              <a:srgbClr val="AEC68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3"/>
          <c:order val="3"/>
          <c:spPr>
            <a:solidFill>
              <a:srgbClr val="CDDBB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38100</xdr:rowOff>
    </xdr:from>
    <xdr:to>
      <xdr:col>14</xdr:col>
      <xdr:colOff>0</xdr:colOff>
      <xdr:row>29</xdr:row>
      <xdr:rowOff>85725</xdr:rowOff>
    </xdr:to>
    <xdr:graphicFrame>
      <xdr:nvGraphicFramePr>
        <xdr:cNvPr id="1" name="グラフ 3"/>
        <xdr:cNvGraphicFramePr/>
      </xdr:nvGraphicFramePr>
      <xdr:xfrm>
        <a:off x="4391025" y="3781425"/>
        <a:ext cx="20669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39</xdr:row>
      <xdr:rowOff>76200</xdr:rowOff>
    </xdr:from>
    <xdr:to>
      <xdr:col>15</xdr:col>
      <xdr:colOff>409575</xdr:colOff>
      <xdr:row>46</xdr:row>
      <xdr:rowOff>123825</xdr:rowOff>
    </xdr:to>
    <xdr:graphicFrame>
      <xdr:nvGraphicFramePr>
        <xdr:cNvPr id="2" name="グラフ 8"/>
        <xdr:cNvGraphicFramePr/>
      </xdr:nvGraphicFramePr>
      <xdr:xfrm>
        <a:off x="4029075" y="7629525"/>
        <a:ext cx="331470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101</xdr:row>
      <xdr:rowOff>28575</xdr:rowOff>
    </xdr:from>
    <xdr:to>
      <xdr:col>12</xdr:col>
      <xdr:colOff>457200</xdr:colOff>
      <xdr:row>111</xdr:row>
      <xdr:rowOff>114300</xdr:rowOff>
    </xdr:to>
    <xdr:graphicFrame>
      <xdr:nvGraphicFramePr>
        <xdr:cNvPr id="3" name="グラフ 15"/>
        <xdr:cNvGraphicFramePr/>
      </xdr:nvGraphicFramePr>
      <xdr:xfrm>
        <a:off x="3857625" y="19621500"/>
        <a:ext cx="21050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47</xdr:row>
      <xdr:rowOff>47625</xdr:rowOff>
    </xdr:from>
    <xdr:to>
      <xdr:col>14</xdr:col>
      <xdr:colOff>238125</xdr:colOff>
      <xdr:row>59</xdr:row>
      <xdr:rowOff>104775</xdr:rowOff>
    </xdr:to>
    <xdr:graphicFrame>
      <xdr:nvGraphicFramePr>
        <xdr:cNvPr id="4" name="グラフ 17"/>
        <xdr:cNvGraphicFramePr/>
      </xdr:nvGraphicFramePr>
      <xdr:xfrm>
        <a:off x="4276725" y="9134475"/>
        <a:ext cx="2419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361950</xdr:colOff>
      <xdr:row>112</xdr:row>
      <xdr:rowOff>76200</xdr:rowOff>
    </xdr:from>
    <xdr:to>
      <xdr:col>15</xdr:col>
      <xdr:colOff>76200</xdr:colOff>
      <xdr:row>123</xdr:row>
      <xdr:rowOff>0</xdr:rowOff>
    </xdr:to>
    <xdr:graphicFrame>
      <xdr:nvGraphicFramePr>
        <xdr:cNvPr id="5" name="グラフ 22"/>
        <xdr:cNvGraphicFramePr/>
      </xdr:nvGraphicFramePr>
      <xdr:xfrm>
        <a:off x="4914900" y="21764625"/>
        <a:ext cx="20955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381000</xdr:colOff>
      <xdr:row>137</xdr:row>
      <xdr:rowOff>38100</xdr:rowOff>
    </xdr:from>
    <xdr:to>
      <xdr:col>15</xdr:col>
      <xdr:colOff>323850</xdr:colOff>
      <xdr:row>160</xdr:row>
      <xdr:rowOff>76200</xdr:rowOff>
    </xdr:to>
    <xdr:graphicFrame>
      <xdr:nvGraphicFramePr>
        <xdr:cNvPr id="6" name="グラフ 23"/>
        <xdr:cNvGraphicFramePr/>
      </xdr:nvGraphicFramePr>
      <xdr:xfrm>
        <a:off x="3505200" y="26489025"/>
        <a:ext cx="3752850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61</xdr:row>
      <xdr:rowOff>47625</xdr:rowOff>
    </xdr:from>
    <xdr:to>
      <xdr:col>12</xdr:col>
      <xdr:colOff>438150</xdr:colOff>
      <xdr:row>71</xdr:row>
      <xdr:rowOff>161925</xdr:rowOff>
    </xdr:to>
    <xdr:graphicFrame>
      <xdr:nvGraphicFramePr>
        <xdr:cNvPr id="7" name="グラフ 20"/>
        <xdr:cNvGraphicFramePr/>
      </xdr:nvGraphicFramePr>
      <xdr:xfrm>
        <a:off x="3648075" y="11839575"/>
        <a:ext cx="2295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83</xdr:row>
      <xdr:rowOff>38100</xdr:rowOff>
    </xdr:from>
    <xdr:to>
      <xdr:col>15</xdr:col>
      <xdr:colOff>409575</xdr:colOff>
      <xdr:row>101</xdr:row>
      <xdr:rowOff>104775</xdr:rowOff>
    </xdr:to>
    <xdr:graphicFrame>
      <xdr:nvGraphicFramePr>
        <xdr:cNvPr id="8" name="グラフ 20"/>
        <xdr:cNvGraphicFramePr/>
      </xdr:nvGraphicFramePr>
      <xdr:xfrm>
        <a:off x="3086100" y="16211550"/>
        <a:ext cx="4257675" cy="3486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123825</xdr:colOff>
      <xdr:row>29</xdr:row>
      <xdr:rowOff>133350</xdr:rowOff>
    </xdr:from>
    <xdr:to>
      <xdr:col>15</xdr:col>
      <xdr:colOff>419100</xdr:colOff>
      <xdr:row>39</xdr:row>
      <xdr:rowOff>123825</xdr:rowOff>
    </xdr:to>
    <xdr:graphicFrame>
      <xdr:nvGraphicFramePr>
        <xdr:cNvPr id="9" name="グラフ 3"/>
        <xdr:cNvGraphicFramePr/>
      </xdr:nvGraphicFramePr>
      <xdr:xfrm>
        <a:off x="5153025" y="5781675"/>
        <a:ext cx="2200275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438150</xdr:colOff>
      <xdr:row>124</xdr:row>
      <xdr:rowOff>57150</xdr:rowOff>
    </xdr:from>
    <xdr:to>
      <xdr:col>15</xdr:col>
      <xdr:colOff>400050</xdr:colOff>
      <xdr:row>133</xdr:row>
      <xdr:rowOff>133350</xdr:rowOff>
    </xdr:to>
    <xdr:graphicFrame>
      <xdr:nvGraphicFramePr>
        <xdr:cNvPr id="10" name="グラフ 23"/>
        <xdr:cNvGraphicFramePr/>
      </xdr:nvGraphicFramePr>
      <xdr:xfrm>
        <a:off x="3562350" y="24031575"/>
        <a:ext cx="3771900" cy="1790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476250</xdr:colOff>
      <xdr:row>71</xdr:row>
      <xdr:rowOff>28575</xdr:rowOff>
    </xdr:from>
    <xdr:to>
      <xdr:col>12</xdr:col>
      <xdr:colOff>314325</xdr:colOff>
      <xdr:row>82</xdr:row>
      <xdr:rowOff>19050</xdr:rowOff>
    </xdr:to>
    <xdr:graphicFrame>
      <xdr:nvGraphicFramePr>
        <xdr:cNvPr id="11" name="グラフ 20"/>
        <xdr:cNvGraphicFramePr/>
      </xdr:nvGraphicFramePr>
      <xdr:xfrm>
        <a:off x="3600450" y="13811250"/>
        <a:ext cx="221932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5"/>
  <sheetViews>
    <sheetView tabSelected="1" zoomScale="130" zoomScaleNormal="130" zoomScaleSheetLayoutView="100" zoomScalePageLayoutView="0" workbookViewId="0" topLeftCell="A1">
      <pane xSplit="6" ySplit="5" topLeftCell="G6" activePane="bottomRight" state="split"/>
      <selection pane="topLeft" activeCell="A1" sqref="A1"/>
      <selection pane="topRight" activeCell="G1" sqref="G1"/>
      <selection pane="bottomLeft" activeCell="A6" sqref="A6"/>
      <selection pane="bottomRight" activeCell="A8" sqref="A8"/>
      <selection pane="topLeft" activeCell="R8" sqref="R8"/>
    </sheetView>
  </sheetViews>
  <sheetFormatPr defaultColWidth="9.00390625" defaultRowHeight="13.5"/>
  <cols>
    <col min="1" max="1" width="4.75390625" style="2" bestFit="1" customWidth="1"/>
    <col min="2" max="6" width="3.125" style="2" customWidth="1"/>
    <col min="7" max="7" width="2.75390625" style="2" customWidth="1"/>
    <col min="8" max="44" width="2.75390625" style="110" customWidth="1"/>
    <col min="45" max="45" width="8.25390625" style="110" customWidth="1"/>
    <col min="46" max="67" width="2.75390625" style="110" customWidth="1"/>
    <col min="68" max="68" width="8.25390625" style="110" customWidth="1"/>
    <col min="69" max="69" width="12.375" style="0" customWidth="1"/>
    <col min="70" max="72" width="9.00390625" style="151" hidden="1" customWidth="1"/>
  </cols>
  <sheetData>
    <row r="1" spans="1:72" ht="21">
      <c r="A1" s="17" t="s">
        <v>125</v>
      </c>
      <c r="B1" s="17"/>
      <c r="C1" s="41"/>
      <c r="D1" s="3"/>
      <c r="E1" s="3"/>
      <c r="F1" s="3"/>
      <c r="G1" s="3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R1" s="150"/>
      <c r="BS1" s="150"/>
      <c r="BT1" s="150"/>
    </row>
    <row r="2" spans="1:48" ht="13.5">
      <c r="A2" s="165" t="s">
        <v>26</v>
      </c>
      <c r="B2" s="165"/>
      <c r="C2" s="165"/>
      <c r="D2" s="166"/>
      <c r="E2" s="166"/>
      <c r="F2" s="166"/>
      <c r="G2" s="126"/>
      <c r="I2" s="2"/>
      <c r="J2" s="53" t="s">
        <v>23</v>
      </c>
      <c r="K2" s="163">
        <f>COUNT(B6:B305)</f>
        <v>0</v>
      </c>
      <c r="L2" s="164"/>
      <c r="M2" s="154" t="s">
        <v>128</v>
      </c>
      <c r="AT2" s="108"/>
      <c r="AU2" s="108"/>
      <c r="AV2" s="108"/>
    </row>
    <row r="3" spans="1:7" ht="14.25" thickBot="1">
      <c r="A3" s="180" t="s">
        <v>76</v>
      </c>
      <c r="G3" s="16"/>
    </row>
    <row r="4" spans="1:72" s="51" customFormat="1" ht="14.25" thickBot="1">
      <c r="A4" s="50"/>
      <c r="B4" s="74" t="s">
        <v>77</v>
      </c>
      <c r="C4" s="82" t="s">
        <v>4</v>
      </c>
      <c r="D4" s="69" t="s">
        <v>2</v>
      </c>
      <c r="E4" s="90" t="s">
        <v>3</v>
      </c>
      <c r="F4" s="82" t="s">
        <v>25</v>
      </c>
      <c r="G4" s="73" t="s">
        <v>72</v>
      </c>
      <c r="H4" s="111" t="s">
        <v>73</v>
      </c>
      <c r="I4" s="111" t="s">
        <v>74</v>
      </c>
      <c r="J4" s="149" t="s">
        <v>126</v>
      </c>
      <c r="K4" s="115"/>
      <c r="L4" s="115"/>
      <c r="M4" s="115"/>
      <c r="N4" s="115"/>
      <c r="O4" s="113">
        <v>1</v>
      </c>
      <c r="P4" s="125">
        <v>2</v>
      </c>
      <c r="Q4" s="113">
        <v>3</v>
      </c>
      <c r="R4" s="114">
        <v>4</v>
      </c>
      <c r="S4" s="149" t="s">
        <v>126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3">
        <v>5</v>
      </c>
      <c r="AJ4" s="113">
        <v>6</v>
      </c>
      <c r="AK4" s="114">
        <v>7</v>
      </c>
      <c r="AL4" s="149" t="s">
        <v>126</v>
      </c>
      <c r="AM4" s="115"/>
      <c r="AN4" s="115"/>
      <c r="AO4" s="115"/>
      <c r="AP4" s="115"/>
      <c r="AQ4" s="115"/>
      <c r="AR4" s="115"/>
      <c r="AS4" s="116"/>
      <c r="AT4" s="112">
        <v>8</v>
      </c>
      <c r="AU4" s="149" t="s">
        <v>126</v>
      </c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23"/>
      <c r="BQ4" s="124" t="s">
        <v>127</v>
      </c>
      <c r="BR4" s="153" t="s">
        <v>21</v>
      </c>
      <c r="BS4" s="153" t="s">
        <v>22</v>
      </c>
      <c r="BT4" s="153" t="s">
        <v>30</v>
      </c>
    </row>
    <row r="5" spans="1:72" s="2" customFormat="1" ht="14.25" customHeight="1" thickBot="1">
      <c r="A5" s="97" t="s">
        <v>0</v>
      </c>
      <c r="B5" s="70">
        <v>1</v>
      </c>
      <c r="C5" s="76">
        <v>2</v>
      </c>
      <c r="D5" s="66">
        <v>2</v>
      </c>
      <c r="E5" s="66">
        <v>9</v>
      </c>
      <c r="F5" s="76">
        <v>1</v>
      </c>
      <c r="G5" s="65">
        <v>3</v>
      </c>
      <c r="H5" s="70">
        <v>1</v>
      </c>
      <c r="I5" s="65">
        <v>1</v>
      </c>
      <c r="J5" s="66">
        <v>5</v>
      </c>
      <c r="K5" s="66">
        <v>6</v>
      </c>
      <c r="L5" s="66"/>
      <c r="M5" s="66"/>
      <c r="N5" s="66"/>
      <c r="O5" s="79">
        <v>2</v>
      </c>
      <c r="P5" s="70">
        <v>1</v>
      </c>
      <c r="Q5" s="79">
        <v>1</v>
      </c>
      <c r="R5" s="65">
        <v>3</v>
      </c>
      <c r="S5" s="66">
        <v>8</v>
      </c>
      <c r="T5" s="66">
        <v>9</v>
      </c>
      <c r="U5" s="66">
        <v>12</v>
      </c>
      <c r="V5" s="66">
        <v>15</v>
      </c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79">
        <v>1</v>
      </c>
      <c r="AJ5" s="79">
        <v>1</v>
      </c>
      <c r="AK5" s="67">
        <v>2</v>
      </c>
      <c r="AL5" s="66">
        <v>3</v>
      </c>
      <c r="AM5" s="66">
        <v>6</v>
      </c>
      <c r="AN5" s="66"/>
      <c r="AO5" s="66"/>
      <c r="AP5" s="66"/>
      <c r="AQ5" s="66"/>
      <c r="AR5" s="66"/>
      <c r="AS5" s="117" t="s">
        <v>75</v>
      </c>
      <c r="AT5" s="65">
        <v>1</v>
      </c>
      <c r="AU5" s="66">
        <v>8</v>
      </c>
      <c r="AV5" s="66">
        <v>9</v>
      </c>
      <c r="AW5" s="66">
        <v>2</v>
      </c>
      <c r="AX5" s="66">
        <v>15</v>
      </c>
      <c r="AY5" s="66">
        <v>16</v>
      </c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118" t="s">
        <v>75</v>
      </c>
      <c r="BQ5" s="79"/>
      <c r="BR5" s="151"/>
      <c r="BS5" s="151"/>
      <c r="BT5" s="151"/>
    </row>
    <row r="6" spans="1:72" ht="13.5">
      <c r="A6" s="2">
        <v>1</v>
      </c>
      <c r="B6" s="71"/>
      <c r="C6" s="77"/>
      <c r="D6" s="62"/>
      <c r="E6" s="62"/>
      <c r="F6" s="77"/>
      <c r="G6" s="61"/>
      <c r="H6" s="71"/>
      <c r="I6" s="61"/>
      <c r="J6" s="62"/>
      <c r="K6" s="62"/>
      <c r="L6" s="62"/>
      <c r="M6" s="62"/>
      <c r="N6" s="62"/>
      <c r="O6" s="80"/>
      <c r="P6" s="71"/>
      <c r="Q6" s="80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80"/>
      <c r="AJ6" s="80"/>
      <c r="AK6" s="64"/>
      <c r="AL6" s="62"/>
      <c r="AM6" s="62"/>
      <c r="AN6" s="62"/>
      <c r="AO6" s="62"/>
      <c r="AP6" s="62"/>
      <c r="AQ6" s="62"/>
      <c r="AR6" s="62"/>
      <c r="AS6" s="64"/>
      <c r="AT6" s="61"/>
      <c r="AU6" s="62"/>
      <c r="AV6" s="62"/>
      <c r="AW6" s="64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3"/>
      <c r="BQ6" s="80"/>
      <c r="BR6" s="151">
        <f>C6&amp;D6</f>
      </c>
      <c r="BS6" s="151">
        <f>C6&amp;E6</f>
      </c>
      <c r="BT6" s="152">
        <f aca="true" t="shared" si="0" ref="BT6:BT69">C6&amp;F6</f>
      </c>
    </row>
    <row r="7" spans="1:72" ht="13.5">
      <c r="A7" s="2">
        <v>2</v>
      </c>
      <c r="B7" s="72"/>
      <c r="C7" s="78"/>
      <c r="D7" s="60"/>
      <c r="E7" s="60"/>
      <c r="F7" s="78"/>
      <c r="G7" s="58"/>
      <c r="H7" s="72"/>
      <c r="I7" s="58"/>
      <c r="J7" s="60"/>
      <c r="K7" s="60"/>
      <c r="L7" s="60"/>
      <c r="M7" s="60"/>
      <c r="N7" s="60"/>
      <c r="O7" s="81"/>
      <c r="P7" s="72"/>
      <c r="Q7" s="81"/>
      <c r="R7" s="5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81"/>
      <c r="AJ7" s="81"/>
      <c r="AK7" s="52"/>
      <c r="AL7" s="60"/>
      <c r="AM7" s="60"/>
      <c r="AN7" s="60"/>
      <c r="AO7" s="60"/>
      <c r="AP7" s="60"/>
      <c r="AQ7" s="60"/>
      <c r="AR7" s="60"/>
      <c r="AS7" s="52"/>
      <c r="AT7" s="58"/>
      <c r="AU7" s="60"/>
      <c r="AV7" s="60"/>
      <c r="AW7" s="52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59"/>
      <c r="BQ7" s="81"/>
      <c r="BR7" s="151">
        <f aca="true" t="shared" si="1" ref="BR7:BR70">C7&amp;D7</f>
      </c>
      <c r="BS7" s="151">
        <f aca="true" t="shared" si="2" ref="BS7:BS70">C7&amp;E7</f>
      </c>
      <c r="BT7" s="152">
        <f t="shared" si="0"/>
      </c>
    </row>
    <row r="8" spans="1:72" ht="13.5">
      <c r="A8" s="2">
        <v>3</v>
      </c>
      <c r="B8" s="72"/>
      <c r="C8" s="78"/>
      <c r="D8" s="60"/>
      <c r="E8" s="60"/>
      <c r="F8" s="78"/>
      <c r="G8" s="58"/>
      <c r="H8" s="72"/>
      <c r="I8" s="58"/>
      <c r="J8" s="60"/>
      <c r="K8" s="60"/>
      <c r="L8" s="60"/>
      <c r="M8" s="60"/>
      <c r="N8" s="60"/>
      <c r="O8" s="81"/>
      <c r="P8" s="72"/>
      <c r="Q8" s="81"/>
      <c r="R8" s="58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81"/>
      <c r="AJ8" s="81"/>
      <c r="AK8" s="52"/>
      <c r="AL8" s="60"/>
      <c r="AM8" s="60"/>
      <c r="AN8" s="60"/>
      <c r="AO8" s="60"/>
      <c r="AP8" s="60"/>
      <c r="AQ8" s="60"/>
      <c r="AR8" s="60"/>
      <c r="AS8" s="52"/>
      <c r="AT8" s="58"/>
      <c r="AU8" s="60"/>
      <c r="AV8" s="60"/>
      <c r="AW8" s="52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59"/>
      <c r="BQ8" s="81"/>
      <c r="BR8" s="151">
        <f t="shared" si="1"/>
      </c>
      <c r="BS8" s="151">
        <f t="shared" si="2"/>
      </c>
      <c r="BT8" s="152">
        <f t="shared" si="0"/>
      </c>
    </row>
    <row r="9" spans="1:72" ht="13.5">
      <c r="A9" s="2">
        <v>4</v>
      </c>
      <c r="B9" s="72"/>
      <c r="C9" s="78"/>
      <c r="D9" s="60"/>
      <c r="E9" s="60"/>
      <c r="F9" s="78"/>
      <c r="G9" s="58"/>
      <c r="H9" s="72"/>
      <c r="I9" s="58"/>
      <c r="J9" s="60"/>
      <c r="K9" s="60"/>
      <c r="L9" s="60"/>
      <c r="M9" s="60"/>
      <c r="N9" s="60"/>
      <c r="O9" s="81"/>
      <c r="P9" s="72"/>
      <c r="Q9" s="81"/>
      <c r="R9" s="58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81"/>
      <c r="AJ9" s="81"/>
      <c r="AK9" s="52"/>
      <c r="AL9" s="60"/>
      <c r="AM9" s="60"/>
      <c r="AN9" s="60"/>
      <c r="AO9" s="60"/>
      <c r="AP9" s="60"/>
      <c r="AQ9" s="60"/>
      <c r="AR9" s="60"/>
      <c r="AS9" s="52"/>
      <c r="AT9" s="58"/>
      <c r="AU9" s="60"/>
      <c r="AV9" s="60"/>
      <c r="AW9" s="52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59"/>
      <c r="BQ9" s="81"/>
      <c r="BR9" s="151">
        <f t="shared" si="1"/>
      </c>
      <c r="BS9" s="151">
        <f t="shared" si="2"/>
      </c>
      <c r="BT9" s="152">
        <f t="shared" si="0"/>
      </c>
    </row>
    <row r="10" spans="1:72" ht="13.5">
      <c r="A10" s="2">
        <v>5</v>
      </c>
      <c r="B10" s="72"/>
      <c r="C10" s="78"/>
      <c r="D10" s="60"/>
      <c r="E10" s="60"/>
      <c r="F10" s="78"/>
      <c r="G10" s="58"/>
      <c r="H10" s="72"/>
      <c r="I10" s="58"/>
      <c r="J10" s="60"/>
      <c r="K10" s="60"/>
      <c r="L10" s="60"/>
      <c r="M10" s="60"/>
      <c r="N10" s="60"/>
      <c r="O10" s="81"/>
      <c r="P10" s="72"/>
      <c r="Q10" s="81"/>
      <c r="R10" s="58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81"/>
      <c r="AJ10" s="81"/>
      <c r="AK10" s="52"/>
      <c r="AL10" s="60"/>
      <c r="AM10" s="60"/>
      <c r="AN10" s="60"/>
      <c r="AO10" s="60"/>
      <c r="AP10" s="60"/>
      <c r="AQ10" s="60"/>
      <c r="AR10" s="60"/>
      <c r="AS10" s="52"/>
      <c r="AT10" s="58"/>
      <c r="AU10" s="60"/>
      <c r="AV10" s="60"/>
      <c r="AW10" s="52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59"/>
      <c r="BQ10" s="81"/>
      <c r="BR10" s="151">
        <f t="shared" si="1"/>
      </c>
      <c r="BS10" s="151">
        <f t="shared" si="2"/>
      </c>
      <c r="BT10" s="152">
        <f t="shared" si="0"/>
      </c>
    </row>
    <row r="11" spans="1:72" ht="13.5">
      <c r="A11" s="2">
        <v>6</v>
      </c>
      <c r="B11" s="72"/>
      <c r="C11" s="78"/>
      <c r="D11" s="60"/>
      <c r="E11" s="60"/>
      <c r="F11" s="78"/>
      <c r="G11" s="58"/>
      <c r="H11" s="72"/>
      <c r="I11" s="58"/>
      <c r="J11" s="60"/>
      <c r="K11" s="60"/>
      <c r="L11" s="60"/>
      <c r="M11" s="60"/>
      <c r="N11" s="60"/>
      <c r="O11" s="81"/>
      <c r="P11" s="72"/>
      <c r="Q11" s="81"/>
      <c r="R11" s="58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81"/>
      <c r="AJ11" s="81"/>
      <c r="AK11" s="52"/>
      <c r="AL11" s="60"/>
      <c r="AM11" s="60"/>
      <c r="AN11" s="60"/>
      <c r="AO11" s="60"/>
      <c r="AP11" s="60"/>
      <c r="AQ11" s="60"/>
      <c r="AR11" s="60"/>
      <c r="AS11" s="52"/>
      <c r="AT11" s="58"/>
      <c r="AU11" s="60"/>
      <c r="AV11" s="60"/>
      <c r="AW11" s="52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59"/>
      <c r="BQ11" s="81"/>
      <c r="BR11" s="151">
        <f t="shared" si="1"/>
      </c>
      <c r="BS11" s="151">
        <f t="shared" si="2"/>
      </c>
      <c r="BT11" s="152">
        <f t="shared" si="0"/>
      </c>
    </row>
    <row r="12" spans="1:72" ht="13.5">
      <c r="A12" s="2">
        <v>7</v>
      </c>
      <c r="B12" s="72"/>
      <c r="C12" s="78"/>
      <c r="D12" s="60"/>
      <c r="E12" s="60"/>
      <c r="F12" s="78"/>
      <c r="G12" s="58"/>
      <c r="H12" s="72"/>
      <c r="I12" s="58"/>
      <c r="J12" s="60"/>
      <c r="K12" s="60"/>
      <c r="L12" s="60"/>
      <c r="M12" s="60"/>
      <c r="N12" s="60"/>
      <c r="O12" s="81"/>
      <c r="P12" s="72"/>
      <c r="Q12" s="81"/>
      <c r="R12" s="58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81"/>
      <c r="AJ12" s="81"/>
      <c r="AK12" s="52"/>
      <c r="AL12" s="60"/>
      <c r="AM12" s="60"/>
      <c r="AN12" s="60"/>
      <c r="AO12" s="60"/>
      <c r="AP12" s="60"/>
      <c r="AQ12" s="60"/>
      <c r="AR12" s="60"/>
      <c r="AS12" s="52"/>
      <c r="AT12" s="58"/>
      <c r="AU12" s="60"/>
      <c r="AV12" s="60"/>
      <c r="AW12" s="52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59"/>
      <c r="BQ12" s="81"/>
      <c r="BR12" s="151">
        <f t="shared" si="1"/>
      </c>
      <c r="BS12" s="151">
        <f t="shared" si="2"/>
      </c>
      <c r="BT12" s="152">
        <f t="shared" si="0"/>
      </c>
    </row>
    <row r="13" spans="1:72" ht="13.5">
      <c r="A13" s="2">
        <v>8</v>
      </c>
      <c r="B13" s="72"/>
      <c r="C13" s="78"/>
      <c r="D13" s="60"/>
      <c r="E13" s="60"/>
      <c r="F13" s="78"/>
      <c r="G13" s="58"/>
      <c r="H13" s="72"/>
      <c r="I13" s="58"/>
      <c r="J13" s="60"/>
      <c r="K13" s="60"/>
      <c r="L13" s="60"/>
      <c r="M13" s="60"/>
      <c r="N13" s="60"/>
      <c r="O13" s="81"/>
      <c r="P13" s="72"/>
      <c r="Q13" s="81"/>
      <c r="R13" s="58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81"/>
      <c r="AJ13" s="81"/>
      <c r="AK13" s="52"/>
      <c r="AL13" s="60"/>
      <c r="AM13" s="60"/>
      <c r="AN13" s="60"/>
      <c r="AO13" s="60"/>
      <c r="AP13" s="60"/>
      <c r="AQ13" s="60"/>
      <c r="AR13" s="60"/>
      <c r="AS13" s="52"/>
      <c r="AT13" s="58"/>
      <c r="AU13" s="60"/>
      <c r="AV13" s="60"/>
      <c r="AW13" s="52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59"/>
      <c r="BQ13" s="81"/>
      <c r="BR13" s="151">
        <f t="shared" si="1"/>
      </c>
      <c r="BS13" s="151">
        <f t="shared" si="2"/>
      </c>
      <c r="BT13" s="152">
        <f t="shared" si="0"/>
      </c>
    </row>
    <row r="14" spans="1:72" ht="13.5">
      <c r="A14" s="2">
        <v>9</v>
      </c>
      <c r="B14" s="72"/>
      <c r="C14" s="78"/>
      <c r="D14" s="60"/>
      <c r="E14" s="60"/>
      <c r="F14" s="78"/>
      <c r="G14" s="58"/>
      <c r="H14" s="72"/>
      <c r="I14" s="58"/>
      <c r="J14" s="60"/>
      <c r="K14" s="60"/>
      <c r="L14" s="60"/>
      <c r="M14" s="60"/>
      <c r="N14" s="60"/>
      <c r="O14" s="81"/>
      <c r="P14" s="72"/>
      <c r="Q14" s="81"/>
      <c r="R14" s="58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81"/>
      <c r="AJ14" s="81"/>
      <c r="AK14" s="52"/>
      <c r="AL14" s="60"/>
      <c r="AM14" s="60"/>
      <c r="AN14" s="60"/>
      <c r="AO14" s="60"/>
      <c r="AP14" s="60"/>
      <c r="AQ14" s="60"/>
      <c r="AR14" s="60"/>
      <c r="AS14" s="52"/>
      <c r="AT14" s="58"/>
      <c r="AU14" s="60"/>
      <c r="AV14" s="60"/>
      <c r="AW14" s="52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59"/>
      <c r="BQ14" s="81"/>
      <c r="BR14" s="151">
        <f t="shared" si="1"/>
      </c>
      <c r="BS14" s="151">
        <f t="shared" si="2"/>
      </c>
      <c r="BT14" s="152">
        <f t="shared" si="0"/>
      </c>
    </row>
    <row r="15" spans="1:72" ht="13.5">
      <c r="A15" s="2">
        <v>10</v>
      </c>
      <c r="B15" s="72"/>
      <c r="C15" s="78"/>
      <c r="D15" s="60"/>
      <c r="E15" s="60"/>
      <c r="F15" s="78"/>
      <c r="G15" s="58"/>
      <c r="H15" s="72"/>
      <c r="I15" s="58"/>
      <c r="J15" s="60"/>
      <c r="K15" s="60"/>
      <c r="L15" s="60"/>
      <c r="M15" s="60"/>
      <c r="N15" s="60"/>
      <c r="O15" s="81"/>
      <c r="P15" s="72"/>
      <c r="Q15" s="81"/>
      <c r="R15" s="58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81"/>
      <c r="AJ15" s="81"/>
      <c r="AK15" s="52"/>
      <c r="AL15" s="60"/>
      <c r="AM15" s="60"/>
      <c r="AN15" s="60"/>
      <c r="AO15" s="60"/>
      <c r="AP15" s="60"/>
      <c r="AQ15" s="60"/>
      <c r="AR15" s="60"/>
      <c r="AS15" s="52"/>
      <c r="AT15" s="58"/>
      <c r="AU15" s="60"/>
      <c r="AV15" s="60"/>
      <c r="AW15" s="52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59"/>
      <c r="BQ15" s="81"/>
      <c r="BR15" s="151">
        <f t="shared" si="1"/>
      </c>
      <c r="BS15" s="151">
        <f t="shared" si="2"/>
      </c>
      <c r="BT15" s="152">
        <f t="shared" si="0"/>
      </c>
    </row>
    <row r="16" spans="1:72" ht="13.5">
      <c r="A16" s="2">
        <v>11</v>
      </c>
      <c r="B16" s="72"/>
      <c r="C16" s="78"/>
      <c r="D16" s="60"/>
      <c r="E16" s="60"/>
      <c r="F16" s="78"/>
      <c r="G16" s="58"/>
      <c r="H16" s="72"/>
      <c r="I16" s="58"/>
      <c r="J16" s="60"/>
      <c r="K16" s="60"/>
      <c r="L16" s="60"/>
      <c r="M16" s="60"/>
      <c r="N16" s="60"/>
      <c r="O16" s="81"/>
      <c r="P16" s="72"/>
      <c r="Q16" s="81"/>
      <c r="R16" s="58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81"/>
      <c r="AJ16" s="81"/>
      <c r="AK16" s="52"/>
      <c r="AL16" s="60"/>
      <c r="AM16" s="60"/>
      <c r="AN16" s="60"/>
      <c r="AO16" s="60"/>
      <c r="AP16" s="60"/>
      <c r="AQ16" s="60"/>
      <c r="AR16" s="60"/>
      <c r="AS16" s="52"/>
      <c r="AT16" s="58"/>
      <c r="AU16" s="60"/>
      <c r="AV16" s="60"/>
      <c r="AW16" s="52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59"/>
      <c r="BQ16" s="81"/>
      <c r="BR16" s="151">
        <f t="shared" si="1"/>
      </c>
      <c r="BS16" s="151">
        <f t="shared" si="2"/>
      </c>
      <c r="BT16" s="152">
        <f t="shared" si="0"/>
      </c>
    </row>
    <row r="17" spans="1:72" ht="13.5">
      <c r="A17" s="2">
        <v>12</v>
      </c>
      <c r="B17" s="72"/>
      <c r="C17" s="78"/>
      <c r="D17" s="60"/>
      <c r="E17" s="60"/>
      <c r="F17" s="78"/>
      <c r="G17" s="58"/>
      <c r="H17" s="72"/>
      <c r="I17" s="58"/>
      <c r="J17" s="60"/>
      <c r="K17" s="60"/>
      <c r="L17" s="60"/>
      <c r="M17" s="60"/>
      <c r="N17" s="60"/>
      <c r="O17" s="81"/>
      <c r="P17" s="72"/>
      <c r="Q17" s="81"/>
      <c r="R17" s="58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81"/>
      <c r="AJ17" s="81"/>
      <c r="AK17" s="52"/>
      <c r="AL17" s="60"/>
      <c r="AM17" s="60"/>
      <c r="AN17" s="60"/>
      <c r="AO17" s="60"/>
      <c r="AP17" s="60"/>
      <c r="AQ17" s="60"/>
      <c r="AR17" s="60"/>
      <c r="AS17" s="52"/>
      <c r="AT17" s="58"/>
      <c r="AU17" s="60"/>
      <c r="AV17" s="60"/>
      <c r="AW17" s="52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59"/>
      <c r="BQ17" s="81"/>
      <c r="BR17" s="151">
        <f t="shared" si="1"/>
      </c>
      <c r="BS17" s="151">
        <f t="shared" si="2"/>
      </c>
      <c r="BT17" s="152">
        <f t="shared" si="0"/>
      </c>
    </row>
    <row r="18" spans="1:72" ht="13.5">
      <c r="A18" s="2">
        <v>13</v>
      </c>
      <c r="B18" s="72"/>
      <c r="C18" s="78"/>
      <c r="D18" s="60"/>
      <c r="E18" s="60"/>
      <c r="F18" s="78"/>
      <c r="G18" s="58"/>
      <c r="H18" s="72"/>
      <c r="I18" s="58"/>
      <c r="J18" s="60"/>
      <c r="K18" s="60"/>
      <c r="L18" s="60"/>
      <c r="M18" s="60"/>
      <c r="N18" s="60"/>
      <c r="O18" s="81"/>
      <c r="P18" s="72"/>
      <c r="Q18" s="81"/>
      <c r="R18" s="58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81"/>
      <c r="AJ18" s="81"/>
      <c r="AK18" s="52"/>
      <c r="AL18" s="60"/>
      <c r="AM18" s="60"/>
      <c r="AN18" s="60"/>
      <c r="AO18" s="60"/>
      <c r="AP18" s="60"/>
      <c r="AQ18" s="60"/>
      <c r="AR18" s="60"/>
      <c r="AS18" s="52"/>
      <c r="AT18" s="58"/>
      <c r="AU18" s="60"/>
      <c r="AV18" s="60"/>
      <c r="AW18" s="52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59"/>
      <c r="BQ18" s="81"/>
      <c r="BR18" s="151">
        <f t="shared" si="1"/>
      </c>
      <c r="BS18" s="151">
        <f t="shared" si="2"/>
      </c>
      <c r="BT18" s="152">
        <f t="shared" si="0"/>
      </c>
    </row>
    <row r="19" spans="1:72" ht="13.5">
      <c r="A19" s="2">
        <v>14</v>
      </c>
      <c r="B19" s="72"/>
      <c r="C19" s="78"/>
      <c r="D19" s="60"/>
      <c r="E19" s="60"/>
      <c r="F19" s="78"/>
      <c r="G19" s="58"/>
      <c r="H19" s="72"/>
      <c r="I19" s="58"/>
      <c r="J19" s="60"/>
      <c r="K19" s="60"/>
      <c r="L19" s="60"/>
      <c r="M19" s="60"/>
      <c r="N19" s="60"/>
      <c r="O19" s="81"/>
      <c r="P19" s="72"/>
      <c r="Q19" s="81"/>
      <c r="R19" s="58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81"/>
      <c r="AJ19" s="81"/>
      <c r="AK19" s="52"/>
      <c r="AL19" s="60"/>
      <c r="AM19" s="60"/>
      <c r="AN19" s="60"/>
      <c r="AO19" s="60"/>
      <c r="AP19" s="60"/>
      <c r="AQ19" s="60"/>
      <c r="AR19" s="60"/>
      <c r="AS19" s="52"/>
      <c r="AT19" s="58"/>
      <c r="AU19" s="60"/>
      <c r="AV19" s="60"/>
      <c r="AW19" s="52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59"/>
      <c r="BQ19" s="81"/>
      <c r="BR19" s="151">
        <f t="shared" si="1"/>
      </c>
      <c r="BS19" s="151">
        <f t="shared" si="2"/>
      </c>
      <c r="BT19" s="152">
        <f t="shared" si="0"/>
      </c>
    </row>
    <row r="20" spans="1:72" ht="13.5">
      <c r="A20" s="2">
        <v>15</v>
      </c>
      <c r="B20" s="72"/>
      <c r="C20" s="78"/>
      <c r="D20" s="60"/>
      <c r="E20" s="60"/>
      <c r="F20" s="78"/>
      <c r="G20" s="58"/>
      <c r="H20" s="72"/>
      <c r="I20" s="58"/>
      <c r="J20" s="60"/>
      <c r="K20" s="60"/>
      <c r="L20" s="60"/>
      <c r="M20" s="60"/>
      <c r="N20" s="60"/>
      <c r="O20" s="81"/>
      <c r="P20" s="72"/>
      <c r="Q20" s="81"/>
      <c r="R20" s="58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81"/>
      <c r="AJ20" s="81"/>
      <c r="AK20" s="52"/>
      <c r="AL20" s="60"/>
      <c r="AM20" s="60"/>
      <c r="AN20" s="60"/>
      <c r="AO20" s="60"/>
      <c r="AP20" s="60"/>
      <c r="AQ20" s="60"/>
      <c r="AR20" s="60"/>
      <c r="AS20" s="52"/>
      <c r="AT20" s="58"/>
      <c r="AU20" s="60"/>
      <c r="AV20" s="60"/>
      <c r="AW20" s="52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59"/>
      <c r="BQ20" s="81"/>
      <c r="BR20" s="151">
        <f t="shared" si="1"/>
      </c>
      <c r="BS20" s="151">
        <f t="shared" si="2"/>
      </c>
      <c r="BT20" s="152">
        <f t="shared" si="0"/>
      </c>
    </row>
    <row r="21" spans="1:72" ht="13.5">
      <c r="A21" s="2">
        <v>16</v>
      </c>
      <c r="B21" s="72"/>
      <c r="C21" s="78"/>
      <c r="D21" s="60"/>
      <c r="E21" s="60"/>
      <c r="F21" s="78"/>
      <c r="G21" s="58"/>
      <c r="H21" s="72"/>
      <c r="I21" s="58"/>
      <c r="J21" s="60"/>
      <c r="K21" s="60"/>
      <c r="L21" s="60"/>
      <c r="M21" s="60"/>
      <c r="N21" s="60"/>
      <c r="O21" s="81"/>
      <c r="P21" s="72"/>
      <c r="Q21" s="81"/>
      <c r="R21" s="58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81"/>
      <c r="AJ21" s="81"/>
      <c r="AK21" s="52"/>
      <c r="AL21" s="60"/>
      <c r="AM21" s="60"/>
      <c r="AN21" s="60"/>
      <c r="AO21" s="60"/>
      <c r="AP21" s="60"/>
      <c r="AQ21" s="60"/>
      <c r="AR21" s="60"/>
      <c r="AS21" s="52"/>
      <c r="AT21" s="58"/>
      <c r="AU21" s="60"/>
      <c r="AV21" s="60"/>
      <c r="AW21" s="52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59"/>
      <c r="BQ21" s="81"/>
      <c r="BR21" s="151">
        <f t="shared" si="1"/>
      </c>
      <c r="BS21" s="151">
        <f t="shared" si="2"/>
      </c>
      <c r="BT21" s="152">
        <f t="shared" si="0"/>
      </c>
    </row>
    <row r="22" spans="1:72" ht="13.5">
      <c r="A22" s="2">
        <v>17</v>
      </c>
      <c r="B22" s="72"/>
      <c r="C22" s="78"/>
      <c r="D22" s="60"/>
      <c r="E22" s="60"/>
      <c r="F22" s="78"/>
      <c r="G22" s="58"/>
      <c r="H22" s="72"/>
      <c r="I22" s="58"/>
      <c r="J22" s="60"/>
      <c r="K22" s="60"/>
      <c r="L22" s="60"/>
      <c r="M22" s="60"/>
      <c r="N22" s="60"/>
      <c r="O22" s="81"/>
      <c r="P22" s="72"/>
      <c r="Q22" s="81"/>
      <c r="R22" s="58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81"/>
      <c r="AJ22" s="81"/>
      <c r="AK22" s="52"/>
      <c r="AL22" s="60"/>
      <c r="AM22" s="60"/>
      <c r="AN22" s="60"/>
      <c r="AO22" s="60"/>
      <c r="AP22" s="60"/>
      <c r="AQ22" s="60"/>
      <c r="AR22" s="60"/>
      <c r="AS22" s="52"/>
      <c r="AT22" s="58"/>
      <c r="AU22" s="60"/>
      <c r="AV22" s="60"/>
      <c r="AW22" s="52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59"/>
      <c r="BQ22" s="81"/>
      <c r="BR22" s="151">
        <f t="shared" si="1"/>
      </c>
      <c r="BS22" s="151">
        <f t="shared" si="2"/>
      </c>
      <c r="BT22" s="152">
        <f t="shared" si="0"/>
      </c>
    </row>
    <row r="23" spans="1:72" ht="13.5">
      <c r="A23" s="2">
        <v>18</v>
      </c>
      <c r="B23" s="72"/>
      <c r="C23" s="78"/>
      <c r="D23" s="60"/>
      <c r="E23" s="60"/>
      <c r="F23" s="78"/>
      <c r="G23" s="58"/>
      <c r="H23" s="72"/>
      <c r="I23" s="58"/>
      <c r="J23" s="60"/>
      <c r="K23" s="60"/>
      <c r="L23" s="60"/>
      <c r="M23" s="60"/>
      <c r="N23" s="60"/>
      <c r="O23" s="81"/>
      <c r="P23" s="72"/>
      <c r="Q23" s="81"/>
      <c r="R23" s="58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81"/>
      <c r="AJ23" s="81"/>
      <c r="AK23" s="52"/>
      <c r="AL23" s="60"/>
      <c r="AM23" s="60"/>
      <c r="AN23" s="60"/>
      <c r="AO23" s="60"/>
      <c r="AP23" s="60"/>
      <c r="AQ23" s="60"/>
      <c r="AR23" s="60"/>
      <c r="AS23" s="52"/>
      <c r="AT23" s="58"/>
      <c r="AU23" s="60"/>
      <c r="AV23" s="60"/>
      <c r="AW23" s="52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59"/>
      <c r="BQ23" s="81"/>
      <c r="BR23" s="151">
        <f t="shared" si="1"/>
      </c>
      <c r="BS23" s="151">
        <f t="shared" si="2"/>
      </c>
      <c r="BT23" s="152">
        <f t="shared" si="0"/>
      </c>
    </row>
    <row r="24" spans="1:72" ht="13.5">
      <c r="A24" s="2">
        <v>19</v>
      </c>
      <c r="B24" s="72"/>
      <c r="C24" s="78"/>
      <c r="D24" s="60"/>
      <c r="E24" s="60"/>
      <c r="F24" s="78"/>
      <c r="G24" s="58"/>
      <c r="H24" s="72"/>
      <c r="I24" s="58"/>
      <c r="J24" s="60"/>
      <c r="K24" s="60"/>
      <c r="L24" s="60"/>
      <c r="M24" s="60"/>
      <c r="N24" s="60"/>
      <c r="O24" s="81"/>
      <c r="P24" s="72"/>
      <c r="Q24" s="81"/>
      <c r="R24" s="58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81"/>
      <c r="AJ24" s="81"/>
      <c r="AK24" s="52"/>
      <c r="AL24" s="60"/>
      <c r="AM24" s="60"/>
      <c r="AN24" s="60"/>
      <c r="AO24" s="60"/>
      <c r="AP24" s="60"/>
      <c r="AQ24" s="60"/>
      <c r="AR24" s="60"/>
      <c r="AS24" s="52"/>
      <c r="AT24" s="58"/>
      <c r="AU24" s="60"/>
      <c r="AV24" s="60"/>
      <c r="AW24" s="52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59"/>
      <c r="BQ24" s="81"/>
      <c r="BR24" s="151">
        <f t="shared" si="1"/>
      </c>
      <c r="BS24" s="151">
        <f t="shared" si="2"/>
      </c>
      <c r="BT24" s="152">
        <f t="shared" si="0"/>
      </c>
    </row>
    <row r="25" spans="1:72" ht="13.5">
      <c r="A25" s="2">
        <v>20</v>
      </c>
      <c r="B25" s="72"/>
      <c r="C25" s="78"/>
      <c r="D25" s="60"/>
      <c r="E25" s="60"/>
      <c r="F25" s="78"/>
      <c r="G25" s="58"/>
      <c r="H25" s="72"/>
      <c r="I25" s="58"/>
      <c r="J25" s="60"/>
      <c r="K25" s="60"/>
      <c r="L25" s="60"/>
      <c r="M25" s="60"/>
      <c r="N25" s="60"/>
      <c r="O25" s="81"/>
      <c r="P25" s="72"/>
      <c r="Q25" s="81"/>
      <c r="R25" s="58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81"/>
      <c r="AJ25" s="81"/>
      <c r="AK25" s="52"/>
      <c r="AL25" s="60"/>
      <c r="AM25" s="60"/>
      <c r="AN25" s="60"/>
      <c r="AO25" s="60"/>
      <c r="AP25" s="60"/>
      <c r="AQ25" s="60"/>
      <c r="AR25" s="60"/>
      <c r="AS25" s="52"/>
      <c r="AT25" s="58"/>
      <c r="AU25" s="60"/>
      <c r="AV25" s="60"/>
      <c r="AW25" s="52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59"/>
      <c r="BQ25" s="81"/>
      <c r="BR25" s="151">
        <f t="shared" si="1"/>
      </c>
      <c r="BS25" s="151">
        <f t="shared" si="2"/>
      </c>
      <c r="BT25" s="152">
        <f t="shared" si="0"/>
      </c>
    </row>
    <row r="26" spans="1:72" ht="13.5">
      <c r="A26" s="2">
        <v>21</v>
      </c>
      <c r="B26" s="72"/>
      <c r="C26" s="78"/>
      <c r="D26" s="60"/>
      <c r="E26" s="60"/>
      <c r="F26" s="78"/>
      <c r="G26" s="58"/>
      <c r="H26" s="72"/>
      <c r="I26" s="58"/>
      <c r="J26" s="60"/>
      <c r="K26" s="60"/>
      <c r="L26" s="60"/>
      <c r="M26" s="60"/>
      <c r="N26" s="60"/>
      <c r="O26" s="81"/>
      <c r="P26" s="72"/>
      <c r="Q26" s="81"/>
      <c r="R26" s="58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81"/>
      <c r="AJ26" s="81"/>
      <c r="AK26" s="52"/>
      <c r="AL26" s="60"/>
      <c r="AM26" s="60"/>
      <c r="AN26" s="60"/>
      <c r="AO26" s="60"/>
      <c r="AP26" s="60"/>
      <c r="AQ26" s="60"/>
      <c r="AR26" s="60"/>
      <c r="AS26" s="52"/>
      <c r="AT26" s="58"/>
      <c r="AU26" s="60"/>
      <c r="AV26" s="60"/>
      <c r="AW26" s="52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59"/>
      <c r="BQ26" s="81"/>
      <c r="BR26" s="151">
        <f t="shared" si="1"/>
      </c>
      <c r="BS26" s="151">
        <f t="shared" si="2"/>
      </c>
      <c r="BT26" s="152">
        <f t="shared" si="0"/>
      </c>
    </row>
    <row r="27" spans="1:72" ht="13.5">
      <c r="A27" s="2">
        <v>22</v>
      </c>
      <c r="B27" s="72"/>
      <c r="C27" s="78"/>
      <c r="D27" s="60"/>
      <c r="E27" s="60"/>
      <c r="F27" s="78"/>
      <c r="G27" s="58"/>
      <c r="H27" s="72"/>
      <c r="I27" s="58"/>
      <c r="J27" s="60"/>
      <c r="K27" s="60"/>
      <c r="L27" s="60"/>
      <c r="M27" s="60"/>
      <c r="N27" s="60"/>
      <c r="O27" s="81"/>
      <c r="P27" s="72"/>
      <c r="Q27" s="81"/>
      <c r="R27" s="58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81"/>
      <c r="AJ27" s="81"/>
      <c r="AK27" s="52"/>
      <c r="AL27" s="60"/>
      <c r="AM27" s="60"/>
      <c r="AN27" s="60"/>
      <c r="AO27" s="60"/>
      <c r="AP27" s="60"/>
      <c r="AQ27" s="60"/>
      <c r="AR27" s="60"/>
      <c r="AS27" s="52"/>
      <c r="AT27" s="58"/>
      <c r="AU27" s="60"/>
      <c r="AV27" s="60"/>
      <c r="AW27" s="52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59"/>
      <c r="BQ27" s="81"/>
      <c r="BR27" s="151">
        <f t="shared" si="1"/>
      </c>
      <c r="BS27" s="151">
        <f t="shared" si="2"/>
      </c>
      <c r="BT27" s="152">
        <f t="shared" si="0"/>
      </c>
    </row>
    <row r="28" spans="1:72" ht="13.5">
      <c r="A28" s="2">
        <v>23</v>
      </c>
      <c r="B28" s="72"/>
      <c r="C28" s="78"/>
      <c r="D28" s="60"/>
      <c r="E28" s="60"/>
      <c r="F28" s="78"/>
      <c r="G28" s="58"/>
      <c r="H28" s="72"/>
      <c r="I28" s="58"/>
      <c r="J28" s="60"/>
      <c r="K28" s="60"/>
      <c r="L28" s="60"/>
      <c r="M28" s="60"/>
      <c r="N28" s="60"/>
      <c r="O28" s="81"/>
      <c r="P28" s="72"/>
      <c r="Q28" s="81"/>
      <c r="R28" s="58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81"/>
      <c r="AJ28" s="81"/>
      <c r="AK28" s="52"/>
      <c r="AL28" s="60"/>
      <c r="AM28" s="60"/>
      <c r="AN28" s="60"/>
      <c r="AO28" s="60"/>
      <c r="AP28" s="60"/>
      <c r="AQ28" s="60"/>
      <c r="AR28" s="60"/>
      <c r="AS28" s="52"/>
      <c r="AT28" s="58"/>
      <c r="AU28" s="60"/>
      <c r="AV28" s="60"/>
      <c r="AW28" s="52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59"/>
      <c r="BQ28" s="81"/>
      <c r="BR28" s="151">
        <f t="shared" si="1"/>
      </c>
      <c r="BS28" s="151">
        <f t="shared" si="2"/>
      </c>
      <c r="BT28" s="152">
        <f t="shared" si="0"/>
      </c>
    </row>
    <row r="29" spans="1:72" ht="13.5">
      <c r="A29" s="2">
        <v>24</v>
      </c>
      <c r="B29" s="72"/>
      <c r="C29" s="78"/>
      <c r="D29" s="60"/>
      <c r="E29" s="60"/>
      <c r="F29" s="78"/>
      <c r="G29" s="58"/>
      <c r="H29" s="72"/>
      <c r="I29" s="58"/>
      <c r="J29" s="60"/>
      <c r="K29" s="60"/>
      <c r="L29" s="60"/>
      <c r="M29" s="60"/>
      <c r="N29" s="60"/>
      <c r="O29" s="81"/>
      <c r="P29" s="72"/>
      <c r="Q29" s="81"/>
      <c r="R29" s="58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81"/>
      <c r="AJ29" s="81"/>
      <c r="AK29" s="52"/>
      <c r="AL29" s="60"/>
      <c r="AM29" s="60"/>
      <c r="AN29" s="60"/>
      <c r="AO29" s="60"/>
      <c r="AP29" s="60"/>
      <c r="AQ29" s="60"/>
      <c r="AR29" s="60"/>
      <c r="AS29" s="52"/>
      <c r="AT29" s="58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59"/>
      <c r="BQ29" s="81"/>
      <c r="BR29" s="151">
        <f t="shared" si="1"/>
      </c>
      <c r="BS29" s="151">
        <f t="shared" si="2"/>
      </c>
      <c r="BT29" s="152">
        <f t="shared" si="0"/>
      </c>
    </row>
    <row r="30" spans="1:72" ht="13.5">
      <c r="A30" s="2">
        <v>25</v>
      </c>
      <c r="B30" s="72"/>
      <c r="C30" s="78"/>
      <c r="D30" s="60"/>
      <c r="E30" s="60"/>
      <c r="F30" s="78"/>
      <c r="G30" s="58"/>
      <c r="H30" s="72"/>
      <c r="I30" s="58"/>
      <c r="J30" s="60"/>
      <c r="K30" s="60"/>
      <c r="L30" s="60"/>
      <c r="M30" s="60"/>
      <c r="N30" s="60"/>
      <c r="O30" s="81"/>
      <c r="P30" s="72"/>
      <c r="Q30" s="81"/>
      <c r="R30" s="58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81"/>
      <c r="AJ30" s="81"/>
      <c r="AK30" s="52"/>
      <c r="AL30" s="60"/>
      <c r="AM30" s="60"/>
      <c r="AN30" s="60"/>
      <c r="AO30" s="60"/>
      <c r="AP30" s="60"/>
      <c r="AQ30" s="60"/>
      <c r="AR30" s="60"/>
      <c r="AS30" s="52"/>
      <c r="AT30" s="58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59"/>
      <c r="BQ30" s="81"/>
      <c r="BR30" s="151">
        <f t="shared" si="1"/>
      </c>
      <c r="BS30" s="151">
        <f t="shared" si="2"/>
      </c>
      <c r="BT30" s="152">
        <f t="shared" si="0"/>
      </c>
    </row>
    <row r="31" spans="1:72" ht="13.5">
      <c r="A31" s="2">
        <v>26</v>
      </c>
      <c r="B31" s="72"/>
      <c r="C31" s="78"/>
      <c r="D31" s="60"/>
      <c r="E31" s="60"/>
      <c r="F31" s="78"/>
      <c r="G31" s="58"/>
      <c r="H31" s="72"/>
      <c r="I31" s="58"/>
      <c r="J31" s="60"/>
      <c r="K31" s="60"/>
      <c r="L31" s="60"/>
      <c r="M31" s="60"/>
      <c r="N31" s="60"/>
      <c r="O31" s="81"/>
      <c r="P31" s="72"/>
      <c r="Q31" s="81"/>
      <c r="R31" s="58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81"/>
      <c r="AJ31" s="81"/>
      <c r="AK31" s="52"/>
      <c r="AL31" s="60"/>
      <c r="AM31" s="60"/>
      <c r="AN31" s="60"/>
      <c r="AO31" s="60"/>
      <c r="AP31" s="60"/>
      <c r="AQ31" s="60"/>
      <c r="AR31" s="60"/>
      <c r="AS31" s="52"/>
      <c r="AT31" s="58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59"/>
      <c r="BQ31" s="81"/>
      <c r="BR31" s="151">
        <f t="shared" si="1"/>
      </c>
      <c r="BS31" s="151">
        <f t="shared" si="2"/>
      </c>
      <c r="BT31" s="152">
        <f t="shared" si="0"/>
      </c>
    </row>
    <row r="32" spans="1:72" ht="13.5">
      <c r="A32" s="2">
        <v>27</v>
      </c>
      <c r="B32" s="72"/>
      <c r="C32" s="78"/>
      <c r="D32" s="60"/>
      <c r="E32" s="60"/>
      <c r="F32" s="78"/>
      <c r="G32" s="58"/>
      <c r="H32" s="72"/>
      <c r="I32" s="58"/>
      <c r="J32" s="60"/>
      <c r="K32" s="60"/>
      <c r="L32" s="60"/>
      <c r="M32" s="60"/>
      <c r="N32" s="60"/>
      <c r="O32" s="81"/>
      <c r="P32" s="72"/>
      <c r="Q32" s="81"/>
      <c r="R32" s="58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81"/>
      <c r="AJ32" s="81"/>
      <c r="AK32" s="52"/>
      <c r="AL32" s="60"/>
      <c r="AM32" s="60"/>
      <c r="AN32" s="60"/>
      <c r="AO32" s="60"/>
      <c r="AP32" s="60"/>
      <c r="AQ32" s="60"/>
      <c r="AR32" s="60"/>
      <c r="AS32" s="52"/>
      <c r="AT32" s="58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59"/>
      <c r="BQ32" s="81"/>
      <c r="BR32" s="151">
        <f t="shared" si="1"/>
      </c>
      <c r="BS32" s="151">
        <f t="shared" si="2"/>
      </c>
      <c r="BT32" s="152">
        <f t="shared" si="0"/>
      </c>
    </row>
    <row r="33" spans="1:72" ht="13.5">
      <c r="A33" s="2">
        <v>28</v>
      </c>
      <c r="B33" s="72"/>
      <c r="C33" s="78"/>
      <c r="D33" s="60"/>
      <c r="E33" s="60"/>
      <c r="F33" s="78"/>
      <c r="G33" s="58"/>
      <c r="H33" s="72"/>
      <c r="I33" s="58"/>
      <c r="J33" s="60"/>
      <c r="K33" s="60"/>
      <c r="L33" s="60"/>
      <c r="M33" s="60"/>
      <c r="N33" s="60"/>
      <c r="O33" s="81"/>
      <c r="P33" s="72"/>
      <c r="Q33" s="81"/>
      <c r="R33" s="58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81"/>
      <c r="AJ33" s="81"/>
      <c r="AK33" s="52"/>
      <c r="AL33" s="60"/>
      <c r="AM33" s="60"/>
      <c r="AN33" s="60"/>
      <c r="AO33" s="60"/>
      <c r="AP33" s="60"/>
      <c r="AQ33" s="60"/>
      <c r="AR33" s="60"/>
      <c r="AS33" s="52"/>
      <c r="AT33" s="58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59"/>
      <c r="BQ33" s="81"/>
      <c r="BR33" s="151">
        <f t="shared" si="1"/>
      </c>
      <c r="BS33" s="151">
        <f t="shared" si="2"/>
      </c>
      <c r="BT33" s="152">
        <f t="shared" si="0"/>
      </c>
    </row>
    <row r="34" spans="1:72" ht="13.5">
      <c r="A34" s="2">
        <v>29</v>
      </c>
      <c r="B34" s="72"/>
      <c r="C34" s="78"/>
      <c r="D34" s="60"/>
      <c r="E34" s="60"/>
      <c r="F34" s="78"/>
      <c r="G34" s="58"/>
      <c r="H34" s="72"/>
      <c r="I34" s="58"/>
      <c r="J34" s="60"/>
      <c r="K34" s="60"/>
      <c r="L34" s="60"/>
      <c r="M34" s="60"/>
      <c r="N34" s="60"/>
      <c r="O34" s="81"/>
      <c r="P34" s="72"/>
      <c r="Q34" s="81"/>
      <c r="R34" s="58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81"/>
      <c r="AJ34" s="81"/>
      <c r="AK34" s="52"/>
      <c r="AL34" s="60"/>
      <c r="AM34" s="60"/>
      <c r="AN34" s="60"/>
      <c r="AO34" s="60"/>
      <c r="AP34" s="60"/>
      <c r="AQ34" s="60"/>
      <c r="AR34" s="60"/>
      <c r="AS34" s="52"/>
      <c r="AT34" s="58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59"/>
      <c r="BQ34" s="81"/>
      <c r="BR34" s="151">
        <f t="shared" si="1"/>
      </c>
      <c r="BS34" s="151">
        <f t="shared" si="2"/>
      </c>
      <c r="BT34" s="152">
        <f t="shared" si="0"/>
      </c>
    </row>
    <row r="35" spans="1:72" ht="13.5">
      <c r="A35" s="2">
        <v>30</v>
      </c>
      <c r="B35" s="72"/>
      <c r="C35" s="78"/>
      <c r="D35" s="60"/>
      <c r="E35" s="60"/>
      <c r="F35" s="78"/>
      <c r="G35" s="58"/>
      <c r="H35" s="72"/>
      <c r="I35" s="58"/>
      <c r="J35" s="60"/>
      <c r="K35" s="60"/>
      <c r="L35" s="60"/>
      <c r="M35" s="60"/>
      <c r="N35" s="60"/>
      <c r="O35" s="81"/>
      <c r="P35" s="72"/>
      <c r="Q35" s="81"/>
      <c r="R35" s="58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81"/>
      <c r="AJ35" s="81"/>
      <c r="AK35" s="52"/>
      <c r="AL35" s="60"/>
      <c r="AM35" s="60"/>
      <c r="AN35" s="60"/>
      <c r="AO35" s="60"/>
      <c r="AP35" s="60"/>
      <c r="AQ35" s="60"/>
      <c r="AR35" s="60"/>
      <c r="AS35" s="52"/>
      <c r="AT35" s="58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59"/>
      <c r="BQ35" s="81"/>
      <c r="BR35" s="151">
        <f t="shared" si="1"/>
      </c>
      <c r="BS35" s="151">
        <f t="shared" si="2"/>
      </c>
      <c r="BT35" s="152">
        <f t="shared" si="0"/>
      </c>
    </row>
    <row r="36" spans="1:72" ht="13.5">
      <c r="A36" s="2">
        <v>31</v>
      </c>
      <c r="B36" s="72"/>
      <c r="C36" s="78"/>
      <c r="D36" s="60"/>
      <c r="E36" s="60"/>
      <c r="F36" s="78"/>
      <c r="G36" s="58"/>
      <c r="H36" s="72"/>
      <c r="I36" s="58"/>
      <c r="J36" s="60"/>
      <c r="K36" s="60"/>
      <c r="L36" s="60"/>
      <c r="M36" s="60"/>
      <c r="N36" s="60"/>
      <c r="O36" s="81"/>
      <c r="P36" s="72"/>
      <c r="Q36" s="81"/>
      <c r="R36" s="58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81"/>
      <c r="AJ36" s="81"/>
      <c r="AK36" s="52"/>
      <c r="AL36" s="60"/>
      <c r="AM36" s="60"/>
      <c r="AN36" s="60"/>
      <c r="AO36" s="60"/>
      <c r="AP36" s="60"/>
      <c r="AQ36" s="60"/>
      <c r="AR36" s="60"/>
      <c r="AS36" s="52"/>
      <c r="AT36" s="58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59"/>
      <c r="BQ36" s="81"/>
      <c r="BR36" s="151">
        <f t="shared" si="1"/>
      </c>
      <c r="BS36" s="151">
        <f t="shared" si="2"/>
      </c>
      <c r="BT36" s="152">
        <f t="shared" si="0"/>
      </c>
    </row>
    <row r="37" spans="1:72" ht="13.5">
      <c r="A37" s="2">
        <v>32</v>
      </c>
      <c r="B37" s="72"/>
      <c r="C37" s="78"/>
      <c r="D37" s="60"/>
      <c r="E37" s="60"/>
      <c r="F37" s="78"/>
      <c r="G37" s="58"/>
      <c r="H37" s="72"/>
      <c r="I37" s="58"/>
      <c r="J37" s="60"/>
      <c r="K37" s="60"/>
      <c r="L37" s="60"/>
      <c r="M37" s="60"/>
      <c r="N37" s="60"/>
      <c r="O37" s="81"/>
      <c r="P37" s="72"/>
      <c r="Q37" s="81"/>
      <c r="R37" s="58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81"/>
      <c r="AJ37" s="81"/>
      <c r="AK37" s="52"/>
      <c r="AL37" s="60"/>
      <c r="AM37" s="60"/>
      <c r="AN37" s="60"/>
      <c r="AO37" s="60"/>
      <c r="AP37" s="60"/>
      <c r="AQ37" s="60"/>
      <c r="AR37" s="60"/>
      <c r="AS37" s="52"/>
      <c r="AT37" s="58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59"/>
      <c r="BQ37" s="81"/>
      <c r="BR37" s="151">
        <f t="shared" si="1"/>
      </c>
      <c r="BS37" s="151">
        <f t="shared" si="2"/>
      </c>
      <c r="BT37" s="152">
        <f t="shared" si="0"/>
      </c>
    </row>
    <row r="38" spans="1:72" ht="13.5">
      <c r="A38" s="2">
        <v>33</v>
      </c>
      <c r="B38" s="72"/>
      <c r="C38" s="78"/>
      <c r="D38" s="60"/>
      <c r="E38" s="60"/>
      <c r="F38" s="78"/>
      <c r="G38" s="58"/>
      <c r="H38" s="72"/>
      <c r="I38" s="58"/>
      <c r="J38" s="60"/>
      <c r="K38" s="60"/>
      <c r="L38" s="60"/>
      <c r="M38" s="60"/>
      <c r="N38" s="60"/>
      <c r="O38" s="81"/>
      <c r="P38" s="72"/>
      <c r="Q38" s="81"/>
      <c r="R38" s="58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81"/>
      <c r="AJ38" s="81"/>
      <c r="AK38" s="52"/>
      <c r="AL38" s="60"/>
      <c r="AM38" s="60"/>
      <c r="AN38" s="60"/>
      <c r="AO38" s="60"/>
      <c r="AP38" s="60"/>
      <c r="AQ38" s="60"/>
      <c r="AR38" s="60"/>
      <c r="AS38" s="52"/>
      <c r="AT38" s="58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59"/>
      <c r="BQ38" s="81"/>
      <c r="BR38" s="151">
        <f t="shared" si="1"/>
      </c>
      <c r="BS38" s="151">
        <f t="shared" si="2"/>
      </c>
      <c r="BT38" s="152">
        <f t="shared" si="0"/>
      </c>
    </row>
    <row r="39" spans="1:72" ht="13.5">
      <c r="A39" s="2">
        <v>34</v>
      </c>
      <c r="B39" s="72"/>
      <c r="C39" s="78"/>
      <c r="D39" s="60"/>
      <c r="E39" s="60"/>
      <c r="F39" s="78"/>
      <c r="G39" s="58"/>
      <c r="H39" s="72"/>
      <c r="I39" s="58"/>
      <c r="J39" s="60"/>
      <c r="K39" s="60"/>
      <c r="L39" s="60"/>
      <c r="M39" s="60"/>
      <c r="N39" s="60"/>
      <c r="O39" s="81"/>
      <c r="P39" s="72"/>
      <c r="Q39" s="81"/>
      <c r="R39" s="58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1"/>
      <c r="AJ39" s="81"/>
      <c r="AK39" s="52"/>
      <c r="AL39" s="60"/>
      <c r="AM39" s="60"/>
      <c r="AN39" s="60"/>
      <c r="AO39" s="60"/>
      <c r="AP39" s="60"/>
      <c r="AQ39" s="60"/>
      <c r="AR39" s="60"/>
      <c r="AS39" s="52"/>
      <c r="AT39" s="58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59"/>
      <c r="BQ39" s="81"/>
      <c r="BR39" s="151">
        <f t="shared" si="1"/>
      </c>
      <c r="BS39" s="151">
        <f t="shared" si="2"/>
      </c>
      <c r="BT39" s="152">
        <f t="shared" si="0"/>
      </c>
    </row>
    <row r="40" spans="1:72" ht="13.5">
      <c r="A40" s="2">
        <v>35</v>
      </c>
      <c r="B40" s="72"/>
      <c r="C40" s="78"/>
      <c r="D40" s="60"/>
      <c r="E40" s="60"/>
      <c r="F40" s="78"/>
      <c r="G40" s="58"/>
      <c r="H40" s="72"/>
      <c r="I40" s="58"/>
      <c r="J40" s="60"/>
      <c r="K40" s="60"/>
      <c r="L40" s="60"/>
      <c r="M40" s="60"/>
      <c r="N40" s="60"/>
      <c r="O40" s="81"/>
      <c r="P40" s="72"/>
      <c r="Q40" s="81"/>
      <c r="R40" s="58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1"/>
      <c r="AJ40" s="81"/>
      <c r="AK40" s="52"/>
      <c r="AL40" s="60"/>
      <c r="AM40" s="60"/>
      <c r="AN40" s="60"/>
      <c r="AO40" s="60"/>
      <c r="AP40" s="60"/>
      <c r="AQ40" s="60"/>
      <c r="AR40" s="60"/>
      <c r="AS40" s="52"/>
      <c r="AT40" s="58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59"/>
      <c r="BQ40" s="81"/>
      <c r="BR40" s="151">
        <f t="shared" si="1"/>
      </c>
      <c r="BS40" s="151">
        <f t="shared" si="2"/>
      </c>
      <c r="BT40" s="152">
        <f t="shared" si="0"/>
      </c>
    </row>
    <row r="41" spans="1:72" ht="13.5">
      <c r="A41" s="2">
        <v>36</v>
      </c>
      <c r="B41" s="72"/>
      <c r="C41" s="78"/>
      <c r="D41" s="60"/>
      <c r="E41" s="60"/>
      <c r="F41" s="78"/>
      <c r="G41" s="58"/>
      <c r="H41" s="72"/>
      <c r="I41" s="58"/>
      <c r="J41" s="60"/>
      <c r="K41" s="60"/>
      <c r="L41" s="60"/>
      <c r="M41" s="60"/>
      <c r="N41" s="60"/>
      <c r="O41" s="81"/>
      <c r="P41" s="72"/>
      <c r="Q41" s="81"/>
      <c r="R41" s="58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1"/>
      <c r="AJ41" s="81"/>
      <c r="AK41" s="52"/>
      <c r="AL41" s="60"/>
      <c r="AM41" s="60"/>
      <c r="AN41" s="60"/>
      <c r="AO41" s="60"/>
      <c r="AP41" s="60"/>
      <c r="AQ41" s="60"/>
      <c r="AR41" s="60"/>
      <c r="AS41" s="52"/>
      <c r="AT41" s="58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59"/>
      <c r="BQ41" s="81"/>
      <c r="BR41" s="151">
        <f t="shared" si="1"/>
      </c>
      <c r="BS41" s="151">
        <f t="shared" si="2"/>
      </c>
      <c r="BT41" s="152">
        <f t="shared" si="0"/>
      </c>
    </row>
    <row r="42" spans="1:72" ht="13.5">
      <c r="A42" s="2">
        <v>37</v>
      </c>
      <c r="B42" s="72"/>
      <c r="C42" s="78"/>
      <c r="D42" s="60"/>
      <c r="E42" s="60"/>
      <c r="F42" s="78"/>
      <c r="G42" s="58"/>
      <c r="H42" s="72"/>
      <c r="I42" s="58"/>
      <c r="J42" s="60"/>
      <c r="K42" s="60"/>
      <c r="L42" s="60"/>
      <c r="M42" s="60"/>
      <c r="N42" s="60"/>
      <c r="O42" s="81"/>
      <c r="P42" s="72"/>
      <c r="Q42" s="81"/>
      <c r="R42" s="58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1"/>
      <c r="AJ42" s="81"/>
      <c r="AK42" s="52"/>
      <c r="AL42" s="60"/>
      <c r="AM42" s="60"/>
      <c r="AN42" s="60"/>
      <c r="AO42" s="60"/>
      <c r="AP42" s="60"/>
      <c r="AQ42" s="60"/>
      <c r="AR42" s="60"/>
      <c r="AS42" s="52"/>
      <c r="AT42" s="58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59"/>
      <c r="BQ42" s="81"/>
      <c r="BR42" s="151">
        <f t="shared" si="1"/>
      </c>
      <c r="BS42" s="151">
        <f t="shared" si="2"/>
      </c>
      <c r="BT42" s="152">
        <f t="shared" si="0"/>
      </c>
    </row>
    <row r="43" spans="1:72" ht="13.5">
      <c r="A43" s="2">
        <v>38</v>
      </c>
      <c r="B43" s="72"/>
      <c r="C43" s="78"/>
      <c r="D43" s="60"/>
      <c r="E43" s="60"/>
      <c r="F43" s="78"/>
      <c r="G43" s="58"/>
      <c r="H43" s="72"/>
      <c r="I43" s="58"/>
      <c r="J43" s="60"/>
      <c r="K43" s="60"/>
      <c r="L43" s="60"/>
      <c r="M43" s="60"/>
      <c r="N43" s="60"/>
      <c r="O43" s="81"/>
      <c r="P43" s="72"/>
      <c r="Q43" s="81"/>
      <c r="R43" s="58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1"/>
      <c r="AJ43" s="81"/>
      <c r="AK43" s="52"/>
      <c r="AL43" s="60"/>
      <c r="AM43" s="60"/>
      <c r="AN43" s="60"/>
      <c r="AO43" s="60"/>
      <c r="AP43" s="60"/>
      <c r="AQ43" s="60"/>
      <c r="AR43" s="60"/>
      <c r="AS43" s="52"/>
      <c r="AT43" s="58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59"/>
      <c r="BQ43" s="81"/>
      <c r="BR43" s="151">
        <f t="shared" si="1"/>
      </c>
      <c r="BS43" s="151">
        <f t="shared" si="2"/>
      </c>
      <c r="BT43" s="152">
        <f t="shared" si="0"/>
      </c>
    </row>
    <row r="44" spans="1:72" ht="13.5">
      <c r="A44" s="2">
        <v>39</v>
      </c>
      <c r="B44" s="72"/>
      <c r="C44" s="78"/>
      <c r="D44" s="60"/>
      <c r="E44" s="60"/>
      <c r="F44" s="78"/>
      <c r="G44" s="58"/>
      <c r="H44" s="72"/>
      <c r="I44" s="58"/>
      <c r="J44" s="60"/>
      <c r="K44" s="60"/>
      <c r="L44" s="60"/>
      <c r="M44" s="60"/>
      <c r="N44" s="60"/>
      <c r="O44" s="81"/>
      <c r="P44" s="72"/>
      <c r="Q44" s="81"/>
      <c r="R44" s="58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1"/>
      <c r="AJ44" s="81"/>
      <c r="AK44" s="52"/>
      <c r="AL44" s="60"/>
      <c r="AM44" s="60"/>
      <c r="AN44" s="60"/>
      <c r="AO44" s="60"/>
      <c r="AP44" s="60"/>
      <c r="AQ44" s="60"/>
      <c r="AR44" s="60"/>
      <c r="AS44" s="52"/>
      <c r="AT44" s="58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59"/>
      <c r="BQ44" s="81"/>
      <c r="BR44" s="151">
        <f t="shared" si="1"/>
      </c>
      <c r="BS44" s="151">
        <f t="shared" si="2"/>
      </c>
      <c r="BT44" s="152">
        <f t="shared" si="0"/>
      </c>
    </row>
    <row r="45" spans="1:72" ht="13.5">
      <c r="A45" s="2">
        <v>40</v>
      </c>
      <c r="B45" s="72"/>
      <c r="C45" s="78"/>
      <c r="D45" s="60"/>
      <c r="E45" s="60"/>
      <c r="F45" s="78"/>
      <c r="G45" s="58"/>
      <c r="H45" s="72"/>
      <c r="I45" s="58"/>
      <c r="J45" s="60"/>
      <c r="K45" s="60"/>
      <c r="L45" s="60"/>
      <c r="M45" s="60"/>
      <c r="N45" s="60"/>
      <c r="O45" s="81"/>
      <c r="P45" s="72"/>
      <c r="Q45" s="81"/>
      <c r="R45" s="58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1"/>
      <c r="AJ45" s="81"/>
      <c r="AK45" s="52"/>
      <c r="AL45" s="60"/>
      <c r="AM45" s="60"/>
      <c r="AN45" s="60"/>
      <c r="AO45" s="60"/>
      <c r="AP45" s="60"/>
      <c r="AQ45" s="60"/>
      <c r="AR45" s="60"/>
      <c r="AS45" s="52"/>
      <c r="AT45" s="58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59"/>
      <c r="BQ45" s="81"/>
      <c r="BR45" s="151">
        <f t="shared" si="1"/>
      </c>
      <c r="BS45" s="151">
        <f t="shared" si="2"/>
      </c>
      <c r="BT45" s="152">
        <f t="shared" si="0"/>
      </c>
    </row>
    <row r="46" spans="1:72" ht="13.5">
      <c r="A46" s="2">
        <v>41</v>
      </c>
      <c r="B46" s="72"/>
      <c r="C46" s="78"/>
      <c r="D46" s="60"/>
      <c r="E46" s="60"/>
      <c r="F46" s="78"/>
      <c r="G46" s="58"/>
      <c r="H46" s="72"/>
      <c r="I46" s="58"/>
      <c r="J46" s="60"/>
      <c r="K46" s="60"/>
      <c r="L46" s="60"/>
      <c r="M46" s="60"/>
      <c r="N46" s="60"/>
      <c r="O46" s="81"/>
      <c r="P46" s="72"/>
      <c r="Q46" s="81"/>
      <c r="R46" s="58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1"/>
      <c r="AJ46" s="81"/>
      <c r="AK46" s="52"/>
      <c r="AL46" s="60"/>
      <c r="AM46" s="60"/>
      <c r="AN46" s="60"/>
      <c r="AO46" s="60"/>
      <c r="AP46" s="60"/>
      <c r="AQ46" s="60"/>
      <c r="AR46" s="60"/>
      <c r="AS46" s="52"/>
      <c r="AT46" s="58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59"/>
      <c r="BQ46" s="81"/>
      <c r="BR46" s="151">
        <f t="shared" si="1"/>
      </c>
      <c r="BS46" s="151">
        <f t="shared" si="2"/>
      </c>
      <c r="BT46" s="152">
        <f t="shared" si="0"/>
      </c>
    </row>
    <row r="47" spans="1:72" ht="13.5">
      <c r="A47" s="2">
        <v>42</v>
      </c>
      <c r="B47" s="72"/>
      <c r="C47" s="78"/>
      <c r="D47" s="60"/>
      <c r="E47" s="60"/>
      <c r="F47" s="78"/>
      <c r="G47" s="58"/>
      <c r="H47" s="72"/>
      <c r="I47" s="58"/>
      <c r="J47" s="60"/>
      <c r="K47" s="60"/>
      <c r="L47" s="60"/>
      <c r="M47" s="60"/>
      <c r="N47" s="60"/>
      <c r="O47" s="81"/>
      <c r="P47" s="72"/>
      <c r="Q47" s="81"/>
      <c r="R47" s="58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1"/>
      <c r="AJ47" s="81"/>
      <c r="AK47" s="52"/>
      <c r="AL47" s="60"/>
      <c r="AM47" s="60"/>
      <c r="AN47" s="60"/>
      <c r="AO47" s="60"/>
      <c r="AP47" s="60"/>
      <c r="AQ47" s="60"/>
      <c r="AR47" s="60"/>
      <c r="AS47" s="52"/>
      <c r="AT47" s="58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59"/>
      <c r="BQ47" s="81"/>
      <c r="BR47" s="151">
        <f t="shared" si="1"/>
      </c>
      <c r="BS47" s="151">
        <f t="shared" si="2"/>
      </c>
      <c r="BT47" s="152">
        <f t="shared" si="0"/>
      </c>
    </row>
    <row r="48" spans="1:72" ht="13.5">
      <c r="A48" s="2">
        <v>43</v>
      </c>
      <c r="B48" s="72"/>
      <c r="C48" s="78"/>
      <c r="D48" s="60"/>
      <c r="E48" s="60"/>
      <c r="F48" s="78"/>
      <c r="G48" s="58"/>
      <c r="H48" s="72"/>
      <c r="I48" s="58"/>
      <c r="J48" s="60"/>
      <c r="K48" s="60"/>
      <c r="L48" s="60"/>
      <c r="M48" s="60"/>
      <c r="N48" s="60"/>
      <c r="O48" s="81"/>
      <c r="P48" s="72"/>
      <c r="Q48" s="81"/>
      <c r="R48" s="58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81"/>
      <c r="AJ48" s="81"/>
      <c r="AK48" s="52"/>
      <c r="AL48" s="60"/>
      <c r="AM48" s="60"/>
      <c r="AN48" s="60"/>
      <c r="AO48" s="60"/>
      <c r="AP48" s="60"/>
      <c r="AQ48" s="60"/>
      <c r="AR48" s="60"/>
      <c r="AS48" s="52"/>
      <c r="AT48" s="58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59"/>
      <c r="BQ48" s="81"/>
      <c r="BR48" s="151">
        <f t="shared" si="1"/>
      </c>
      <c r="BS48" s="151">
        <f t="shared" si="2"/>
      </c>
      <c r="BT48" s="152">
        <f t="shared" si="0"/>
      </c>
    </row>
    <row r="49" spans="1:72" ht="13.5">
      <c r="A49" s="2">
        <v>44</v>
      </c>
      <c r="B49" s="72"/>
      <c r="C49" s="78"/>
      <c r="D49" s="60"/>
      <c r="E49" s="60"/>
      <c r="F49" s="78"/>
      <c r="G49" s="58"/>
      <c r="H49" s="72"/>
      <c r="I49" s="58"/>
      <c r="J49" s="60"/>
      <c r="K49" s="60"/>
      <c r="L49" s="60"/>
      <c r="M49" s="60"/>
      <c r="N49" s="60"/>
      <c r="O49" s="81"/>
      <c r="P49" s="72"/>
      <c r="Q49" s="81"/>
      <c r="R49" s="58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81"/>
      <c r="AJ49" s="81"/>
      <c r="AK49" s="52"/>
      <c r="AL49" s="60"/>
      <c r="AM49" s="60"/>
      <c r="AN49" s="60"/>
      <c r="AO49" s="60"/>
      <c r="AP49" s="60"/>
      <c r="AQ49" s="60"/>
      <c r="AR49" s="60"/>
      <c r="AS49" s="52"/>
      <c r="AT49" s="58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59"/>
      <c r="BQ49" s="81"/>
      <c r="BR49" s="151">
        <f t="shared" si="1"/>
      </c>
      <c r="BS49" s="151">
        <f t="shared" si="2"/>
      </c>
      <c r="BT49" s="152">
        <f t="shared" si="0"/>
      </c>
    </row>
    <row r="50" spans="1:72" ht="13.5">
      <c r="A50" s="2">
        <v>45</v>
      </c>
      <c r="B50" s="72"/>
      <c r="C50" s="78"/>
      <c r="D50" s="60"/>
      <c r="E50" s="60"/>
      <c r="F50" s="78"/>
      <c r="G50" s="58"/>
      <c r="H50" s="72"/>
      <c r="I50" s="58"/>
      <c r="J50" s="60"/>
      <c r="K50" s="60"/>
      <c r="L50" s="60"/>
      <c r="M50" s="60"/>
      <c r="N50" s="60"/>
      <c r="O50" s="81"/>
      <c r="P50" s="72"/>
      <c r="Q50" s="81"/>
      <c r="R50" s="58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81"/>
      <c r="AJ50" s="81"/>
      <c r="AK50" s="52"/>
      <c r="AL50" s="60"/>
      <c r="AM50" s="60"/>
      <c r="AN50" s="60"/>
      <c r="AO50" s="60"/>
      <c r="AP50" s="60"/>
      <c r="AQ50" s="60"/>
      <c r="AR50" s="60"/>
      <c r="AS50" s="52"/>
      <c r="AT50" s="58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59"/>
      <c r="BQ50" s="81"/>
      <c r="BR50" s="151">
        <f t="shared" si="1"/>
      </c>
      <c r="BS50" s="151">
        <f t="shared" si="2"/>
      </c>
      <c r="BT50" s="152">
        <f t="shared" si="0"/>
      </c>
    </row>
    <row r="51" spans="1:72" ht="13.5">
      <c r="A51" s="2">
        <v>46</v>
      </c>
      <c r="B51" s="72"/>
      <c r="C51" s="78"/>
      <c r="D51" s="60"/>
      <c r="E51" s="60"/>
      <c r="F51" s="78"/>
      <c r="G51" s="58"/>
      <c r="H51" s="72"/>
      <c r="I51" s="58"/>
      <c r="J51" s="60"/>
      <c r="K51" s="60"/>
      <c r="L51" s="60"/>
      <c r="M51" s="60"/>
      <c r="N51" s="60"/>
      <c r="O51" s="81"/>
      <c r="P51" s="72"/>
      <c r="Q51" s="81"/>
      <c r="R51" s="58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81"/>
      <c r="AJ51" s="81"/>
      <c r="AK51" s="52"/>
      <c r="AL51" s="60"/>
      <c r="AM51" s="60"/>
      <c r="AN51" s="60"/>
      <c r="AO51" s="60"/>
      <c r="AP51" s="60"/>
      <c r="AQ51" s="60"/>
      <c r="AR51" s="60"/>
      <c r="AS51" s="52"/>
      <c r="AT51" s="58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59"/>
      <c r="BQ51" s="81"/>
      <c r="BR51" s="151">
        <f t="shared" si="1"/>
      </c>
      <c r="BS51" s="151">
        <f t="shared" si="2"/>
      </c>
      <c r="BT51" s="152">
        <f t="shared" si="0"/>
      </c>
    </row>
    <row r="52" spans="1:72" ht="13.5">
      <c r="A52" s="2">
        <v>47</v>
      </c>
      <c r="B52" s="72"/>
      <c r="C52" s="78"/>
      <c r="D52" s="60"/>
      <c r="E52" s="60"/>
      <c r="F52" s="78"/>
      <c r="G52" s="58"/>
      <c r="H52" s="72"/>
      <c r="I52" s="58"/>
      <c r="J52" s="60"/>
      <c r="K52" s="60"/>
      <c r="L52" s="60"/>
      <c r="M52" s="60"/>
      <c r="N52" s="60"/>
      <c r="O52" s="81"/>
      <c r="P52" s="72"/>
      <c r="Q52" s="81"/>
      <c r="R52" s="58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81"/>
      <c r="AJ52" s="81"/>
      <c r="AK52" s="52"/>
      <c r="AL52" s="60"/>
      <c r="AM52" s="60"/>
      <c r="AN52" s="60"/>
      <c r="AO52" s="60"/>
      <c r="AP52" s="60"/>
      <c r="AQ52" s="60"/>
      <c r="AR52" s="60"/>
      <c r="AS52" s="52"/>
      <c r="AT52" s="58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59"/>
      <c r="BQ52" s="81"/>
      <c r="BR52" s="151">
        <f t="shared" si="1"/>
      </c>
      <c r="BS52" s="151">
        <f t="shared" si="2"/>
      </c>
      <c r="BT52" s="152">
        <f t="shared" si="0"/>
      </c>
    </row>
    <row r="53" spans="1:72" ht="13.5">
      <c r="A53" s="2">
        <v>48</v>
      </c>
      <c r="B53" s="72"/>
      <c r="C53" s="78"/>
      <c r="D53" s="60"/>
      <c r="E53" s="60"/>
      <c r="F53" s="78"/>
      <c r="G53" s="58"/>
      <c r="H53" s="72"/>
      <c r="I53" s="58"/>
      <c r="J53" s="60"/>
      <c r="K53" s="60"/>
      <c r="L53" s="60"/>
      <c r="M53" s="60"/>
      <c r="N53" s="60"/>
      <c r="O53" s="81"/>
      <c r="P53" s="72"/>
      <c r="Q53" s="81"/>
      <c r="R53" s="58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81"/>
      <c r="AJ53" s="81"/>
      <c r="AK53" s="52"/>
      <c r="AL53" s="60"/>
      <c r="AM53" s="60"/>
      <c r="AN53" s="60"/>
      <c r="AO53" s="60"/>
      <c r="AP53" s="60"/>
      <c r="AQ53" s="60"/>
      <c r="AR53" s="60"/>
      <c r="AS53" s="52"/>
      <c r="AT53" s="58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59"/>
      <c r="BQ53" s="81"/>
      <c r="BR53" s="151">
        <f t="shared" si="1"/>
      </c>
      <c r="BS53" s="151">
        <f t="shared" si="2"/>
      </c>
      <c r="BT53" s="152">
        <f t="shared" si="0"/>
      </c>
    </row>
    <row r="54" spans="1:72" ht="13.5">
      <c r="A54" s="2">
        <v>49</v>
      </c>
      <c r="B54" s="72"/>
      <c r="C54" s="78"/>
      <c r="D54" s="60"/>
      <c r="E54" s="60"/>
      <c r="F54" s="78"/>
      <c r="G54" s="58"/>
      <c r="H54" s="72"/>
      <c r="I54" s="58"/>
      <c r="J54" s="60"/>
      <c r="K54" s="60"/>
      <c r="L54" s="60"/>
      <c r="M54" s="60"/>
      <c r="N54" s="60"/>
      <c r="O54" s="81"/>
      <c r="P54" s="72"/>
      <c r="Q54" s="81"/>
      <c r="R54" s="58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81"/>
      <c r="AJ54" s="81"/>
      <c r="AK54" s="52"/>
      <c r="AL54" s="60"/>
      <c r="AM54" s="60"/>
      <c r="AN54" s="60"/>
      <c r="AO54" s="60"/>
      <c r="AP54" s="60"/>
      <c r="AQ54" s="60"/>
      <c r="AR54" s="60"/>
      <c r="AS54" s="52"/>
      <c r="AT54" s="58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59"/>
      <c r="BQ54" s="81"/>
      <c r="BR54" s="151">
        <f t="shared" si="1"/>
      </c>
      <c r="BS54" s="151">
        <f t="shared" si="2"/>
      </c>
      <c r="BT54" s="152">
        <f t="shared" si="0"/>
      </c>
    </row>
    <row r="55" spans="1:72" ht="13.5">
      <c r="A55" s="2">
        <v>50</v>
      </c>
      <c r="B55" s="72"/>
      <c r="C55" s="78"/>
      <c r="D55" s="60"/>
      <c r="E55" s="60"/>
      <c r="F55" s="78"/>
      <c r="G55" s="58"/>
      <c r="H55" s="72"/>
      <c r="I55" s="58"/>
      <c r="J55" s="60"/>
      <c r="K55" s="60"/>
      <c r="L55" s="60"/>
      <c r="M55" s="60"/>
      <c r="N55" s="60"/>
      <c r="O55" s="81"/>
      <c r="P55" s="72"/>
      <c r="Q55" s="81"/>
      <c r="R55" s="58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81"/>
      <c r="AJ55" s="81"/>
      <c r="AK55" s="52"/>
      <c r="AL55" s="60"/>
      <c r="AM55" s="60"/>
      <c r="AN55" s="60"/>
      <c r="AO55" s="60"/>
      <c r="AP55" s="60"/>
      <c r="AQ55" s="60"/>
      <c r="AR55" s="60"/>
      <c r="AS55" s="52"/>
      <c r="AT55" s="58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59"/>
      <c r="BQ55" s="81"/>
      <c r="BR55" s="151">
        <f t="shared" si="1"/>
      </c>
      <c r="BS55" s="151">
        <f t="shared" si="2"/>
      </c>
      <c r="BT55" s="152">
        <f t="shared" si="0"/>
      </c>
    </row>
    <row r="56" spans="1:72" ht="13.5">
      <c r="A56" s="2">
        <v>51</v>
      </c>
      <c r="B56" s="72"/>
      <c r="C56" s="78"/>
      <c r="D56" s="60"/>
      <c r="E56" s="60"/>
      <c r="F56" s="78"/>
      <c r="G56" s="58"/>
      <c r="H56" s="72"/>
      <c r="I56" s="58"/>
      <c r="J56" s="60"/>
      <c r="K56" s="60"/>
      <c r="L56" s="60"/>
      <c r="M56" s="60"/>
      <c r="N56" s="60"/>
      <c r="O56" s="81"/>
      <c r="P56" s="72"/>
      <c r="Q56" s="81"/>
      <c r="R56" s="58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81"/>
      <c r="AJ56" s="81"/>
      <c r="AK56" s="52"/>
      <c r="AL56" s="60"/>
      <c r="AM56" s="60"/>
      <c r="AN56" s="60"/>
      <c r="AO56" s="60"/>
      <c r="AP56" s="60"/>
      <c r="AQ56" s="60"/>
      <c r="AR56" s="60"/>
      <c r="AS56" s="52"/>
      <c r="AT56" s="58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59"/>
      <c r="BQ56" s="81"/>
      <c r="BR56" s="151">
        <f t="shared" si="1"/>
      </c>
      <c r="BS56" s="151">
        <f t="shared" si="2"/>
      </c>
      <c r="BT56" s="152">
        <f t="shared" si="0"/>
      </c>
    </row>
    <row r="57" spans="1:72" ht="13.5">
      <c r="A57" s="2">
        <v>52</v>
      </c>
      <c r="B57" s="72"/>
      <c r="C57" s="78"/>
      <c r="D57" s="60"/>
      <c r="E57" s="60"/>
      <c r="F57" s="78"/>
      <c r="G57" s="58"/>
      <c r="H57" s="72"/>
      <c r="I57" s="58"/>
      <c r="J57" s="60"/>
      <c r="K57" s="60"/>
      <c r="L57" s="60"/>
      <c r="M57" s="60"/>
      <c r="N57" s="60"/>
      <c r="O57" s="81"/>
      <c r="P57" s="72"/>
      <c r="Q57" s="81"/>
      <c r="R57" s="58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81"/>
      <c r="AJ57" s="81"/>
      <c r="AK57" s="52"/>
      <c r="AL57" s="60"/>
      <c r="AM57" s="60"/>
      <c r="AN57" s="60"/>
      <c r="AO57" s="60"/>
      <c r="AP57" s="60"/>
      <c r="AQ57" s="60"/>
      <c r="AR57" s="60"/>
      <c r="AS57" s="52"/>
      <c r="AT57" s="58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59"/>
      <c r="BQ57" s="81"/>
      <c r="BR57" s="151">
        <f t="shared" si="1"/>
      </c>
      <c r="BS57" s="151">
        <f t="shared" si="2"/>
      </c>
      <c r="BT57" s="152">
        <f t="shared" si="0"/>
      </c>
    </row>
    <row r="58" spans="1:72" ht="13.5">
      <c r="A58" s="2">
        <v>53</v>
      </c>
      <c r="B58" s="72"/>
      <c r="C58" s="78"/>
      <c r="D58" s="60"/>
      <c r="E58" s="60"/>
      <c r="F58" s="78"/>
      <c r="G58" s="58"/>
      <c r="H58" s="72"/>
      <c r="I58" s="58"/>
      <c r="J58" s="60"/>
      <c r="K58" s="60"/>
      <c r="L58" s="60"/>
      <c r="M58" s="60"/>
      <c r="N58" s="60"/>
      <c r="O58" s="81"/>
      <c r="P58" s="72"/>
      <c r="Q58" s="81"/>
      <c r="R58" s="58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81"/>
      <c r="AJ58" s="81"/>
      <c r="AK58" s="52"/>
      <c r="AL58" s="60"/>
      <c r="AM58" s="60"/>
      <c r="AN58" s="60"/>
      <c r="AO58" s="60"/>
      <c r="AP58" s="60"/>
      <c r="AQ58" s="60"/>
      <c r="AR58" s="60"/>
      <c r="AS58" s="52"/>
      <c r="AT58" s="58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59"/>
      <c r="BQ58" s="81"/>
      <c r="BR58" s="151">
        <f t="shared" si="1"/>
      </c>
      <c r="BS58" s="151">
        <f t="shared" si="2"/>
      </c>
      <c r="BT58" s="152">
        <f t="shared" si="0"/>
      </c>
    </row>
    <row r="59" spans="1:72" ht="13.5">
      <c r="A59" s="2">
        <v>54</v>
      </c>
      <c r="B59" s="72"/>
      <c r="C59" s="78"/>
      <c r="D59" s="60"/>
      <c r="E59" s="60"/>
      <c r="F59" s="78"/>
      <c r="G59" s="58"/>
      <c r="H59" s="72"/>
      <c r="I59" s="58"/>
      <c r="J59" s="60"/>
      <c r="K59" s="60"/>
      <c r="L59" s="60"/>
      <c r="M59" s="60"/>
      <c r="N59" s="60"/>
      <c r="O59" s="81"/>
      <c r="P59" s="72"/>
      <c r="Q59" s="81"/>
      <c r="R59" s="58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81"/>
      <c r="AJ59" s="81"/>
      <c r="AK59" s="52"/>
      <c r="AL59" s="60"/>
      <c r="AM59" s="60"/>
      <c r="AN59" s="60"/>
      <c r="AO59" s="60"/>
      <c r="AP59" s="60"/>
      <c r="AQ59" s="60"/>
      <c r="AR59" s="60"/>
      <c r="AS59" s="52"/>
      <c r="AT59" s="58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59"/>
      <c r="BQ59" s="81"/>
      <c r="BR59" s="151">
        <f t="shared" si="1"/>
      </c>
      <c r="BS59" s="151">
        <f t="shared" si="2"/>
      </c>
      <c r="BT59" s="152">
        <f t="shared" si="0"/>
      </c>
    </row>
    <row r="60" spans="1:72" ht="13.5">
      <c r="A60" s="2">
        <v>55</v>
      </c>
      <c r="B60" s="72"/>
      <c r="C60" s="78"/>
      <c r="D60" s="60"/>
      <c r="E60" s="60"/>
      <c r="F60" s="78"/>
      <c r="G60" s="58"/>
      <c r="H60" s="72"/>
      <c r="I60" s="58"/>
      <c r="J60" s="60"/>
      <c r="K60" s="60"/>
      <c r="L60" s="60"/>
      <c r="M60" s="60"/>
      <c r="N60" s="60"/>
      <c r="O60" s="81"/>
      <c r="P60" s="72"/>
      <c r="Q60" s="81"/>
      <c r="R60" s="58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81"/>
      <c r="AJ60" s="81"/>
      <c r="AK60" s="52"/>
      <c r="AL60" s="60"/>
      <c r="AM60" s="60"/>
      <c r="AN60" s="60"/>
      <c r="AO60" s="60"/>
      <c r="AP60" s="60"/>
      <c r="AQ60" s="60"/>
      <c r="AR60" s="60"/>
      <c r="AS60" s="52"/>
      <c r="AT60" s="58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59"/>
      <c r="BQ60" s="81"/>
      <c r="BR60" s="151">
        <f t="shared" si="1"/>
      </c>
      <c r="BS60" s="151">
        <f t="shared" si="2"/>
      </c>
      <c r="BT60" s="152">
        <f t="shared" si="0"/>
      </c>
    </row>
    <row r="61" spans="1:72" ht="13.5">
      <c r="A61" s="2">
        <v>56</v>
      </c>
      <c r="B61" s="72"/>
      <c r="C61" s="78"/>
      <c r="D61" s="60"/>
      <c r="E61" s="60"/>
      <c r="F61" s="78"/>
      <c r="G61" s="58"/>
      <c r="H61" s="72"/>
      <c r="I61" s="58"/>
      <c r="J61" s="60"/>
      <c r="K61" s="60"/>
      <c r="L61" s="60"/>
      <c r="M61" s="60"/>
      <c r="N61" s="60"/>
      <c r="O61" s="81"/>
      <c r="P61" s="72"/>
      <c r="Q61" s="81"/>
      <c r="R61" s="58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81"/>
      <c r="AJ61" s="81"/>
      <c r="AK61" s="52"/>
      <c r="AL61" s="60"/>
      <c r="AM61" s="60"/>
      <c r="AN61" s="60"/>
      <c r="AO61" s="60"/>
      <c r="AP61" s="60"/>
      <c r="AQ61" s="60"/>
      <c r="AR61" s="60"/>
      <c r="AS61" s="52"/>
      <c r="AT61" s="58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59"/>
      <c r="BQ61" s="81"/>
      <c r="BR61" s="151">
        <f t="shared" si="1"/>
      </c>
      <c r="BS61" s="151">
        <f t="shared" si="2"/>
      </c>
      <c r="BT61" s="152">
        <f t="shared" si="0"/>
      </c>
    </row>
    <row r="62" spans="1:72" ht="13.5">
      <c r="A62" s="2">
        <v>57</v>
      </c>
      <c r="B62" s="72"/>
      <c r="C62" s="78"/>
      <c r="D62" s="60"/>
      <c r="E62" s="60"/>
      <c r="F62" s="78"/>
      <c r="G62" s="58"/>
      <c r="H62" s="72"/>
      <c r="I62" s="58"/>
      <c r="J62" s="60"/>
      <c r="K62" s="60"/>
      <c r="L62" s="60"/>
      <c r="M62" s="60"/>
      <c r="N62" s="60"/>
      <c r="O62" s="81"/>
      <c r="P62" s="72"/>
      <c r="Q62" s="81"/>
      <c r="R62" s="58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81"/>
      <c r="AJ62" s="81"/>
      <c r="AK62" s="52"/>
      <c r="AL62" s="60"/>
      <c r="AM62" s="60"/>
      <c r="AN62" s="60"/>
      <c r="AO62" s="60"/>
      <c r="AP62" s="60"/>
      <c r="AQ62" s="60"/>
      <c r="AR62" s="60"/>
      <c r="AS62" s="52"/>
      <c r="AT62" s="58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59"/>
      <c r="BQ62" s="81"/>
      <c r="BR62" s="151">
        <f t="shared" si="1"/>
      </c>
      <c r="BS62" s="151">
        <f t="shared" si="2"/>
      </c>
      <c r="BT62" s="152">
        <f t="shared" si="0"/>
      </c>
    </row>
    <row r="63" spans="1:72" ht="13.5">
      <c r="A63" s="2">
        <v>58</v>
      </c>
      <c r="B63" s="72"/>
      <c r="C63" s="78"/>
      <c r="D63" s="60"/>
      <c r="E63" s="60"/>
      <c r="F63" s="78"/>
      <c r="G63" s="58"/>
      <c r="H63" s="72"/>
      <c r="I63" s="58"/>
      <c r="J63" s="60"/>
      <c r="K63" s="60"/>
      <c r="L63" s="60"/>
      <c r="M63" s="60"/>
      <c r="N63" s="60"/>
      <c r="O63" s="81"/>
      <c r="P63" s="72"/>
      <c r="Q63" s="81"/>
      <c r="R63" s="58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81"/>
      <c r="AJ63" s="81"/>
      <c r="AK63" s="52"/>
      <c r="AL63" s="60"/>
      <c r="AM63" s="60"/>
      <c r="AN63" s="60"/>
      <c r="AO63" s="60"/>
      <c r="AP63" s="60"/>
      <c r="AQ63" s="60"/>
      <c r="AR63" s="60"/>
      <c r="AS63" s="52"/>
      <c r="AT63" s="58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59"/>
      <c r="BQ63" s="81"/>
      <c r="BR63" s="151">
        <f t="shared" si="1"/>
      </c>
      <c r="BS63" s="151">
        <f t="shared" si="2"/>
      </c>
      <c r="BT63" s="152">
        <f t="shared" si="0"/>
      </c>
    </row>
    <row r="64" spans="1:72" ht="13.5">
      <c r="A64" s="2">
        <v>59</v>
      </c>
      <c r="B64" s="72"/>
      <c r="C64" s="78"/>
      <c r="D64" s="60"/>
      <c r="E64" s="60"/>
      <c r="F64" s="78"/>
      <c r="G64" s="58"/>
      <c r="H64" s="72"/>
      <c r="I64" s="58"/>
      <c r="J64" s="60"/>
      <c r="K64" s="60"/>
      <c r="L64" s="60"/>
      <c r="M64" s="60"/>
      <c r="N64" s="60"/>
      <c r="O64" s="81"/>
      <c r="P64" s="72"/>
      <c r="Q64" s="81"/>
      <c r="R64" s="58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81"/>
      <c r="AJ64" s="81"/>
      <c r="AK64" s="52"/>
      <c r="AL64" s="60"/>
      <c r="AM64" s="60"/>
      <c r="AN64" s="60"/>
      <c r="AO64" s="60"/>
      <c r="AP64" s="60"/>
      <c r="AQ64" s="60"/>
      <c r="AR64" s="60"/>
      <c r="AS64" s="52"/>
      <c r="AT64" s="58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59"/>
      <c r="BQ64" s="81"/>
      <c r="BR64" s="151">
        <f t="shared" si="1"/>
      </c>
      <c r="BS64" s="151">
        <f t="shared" si="2"/>
      </c>
      <c r="BT64" s="152">
        <f t="shared" si="0"/>
      </c>
    </row>
    <row r="65" spans="1:72" ht="13.5">
      <c r="A65" s="2">
        <v>60</v>
      </c>
      <c r="B65" s="72"/>
      <c r="C65" s="78"/>
      <c r="D65" s="60"/>
      <c r="E65" s="60"/>
      <c r="F65" s="78"/>
      <c r="G65" s="58"/>
      <c r="H65" s="72"/>
      <c r="I65" s="58"/>
      <c r="J65" s="60"/>
      <c r="K65" s="60"/>
      <c r="L65" s="60"/>
      <c r="M65" s="60"/>
      <c r="N65" s="60"/>
      <c r="O65" s="81"/>
      <c r="P65" s="72"/>
      <c r="Q65" s="81"/>
      <c r="R65" s="58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81"/>
      <c r="AJ65" s="81"/>
      <c r="AK65" s="52"/>
      <c r="AL65" s="60"/>
      <c r="AM65" s="60"/>
      <c r="AN65" s="60"/>
      <c r="AO65" s="60"/>
      <c r="AP65" s="60"/>
      <c r="AQ65" s="60"/>
      <c r="AR65" s="60"/>
      <c r="AS65" s="52"/>
      <c r="AT65" s="58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59"/>
      <c r="BQ65" s="81"/>
      <c r="BR65" s="151">
        <f t="shared" si="1"/>
      </c>
      <c r="BS65" s="151">
        <f t="shared" si="2"/>
      </c>
      <c r="BT65" s="152">
        <f t="shared" si="0"/>
      </c>
    </row>
    <row r="66" spans="1:72" ht="13.5">
      <c r="A66" s="2">
        <v>61</v>
      </c>
      <c r="B66" s="72"/>
      <c r="C66" s="78"/>
      <c r="D66" s="60"/>
      <c r="E66" s="60"/>
      <c r="F66" s="78"/>
      <c r="G66" s="58"/>
      <c r="H66" s="72"/>
      <c r="I66" s="58"/>
      <c r="J66" s="60"/>
      <c r="K66" s="60"/>
      <c r="L66" s="60"/>
      <c r="M66" s="60"/>
      <c r="N66" s="60"/>
      <c r="O66" s="81"/>
      <c r="P66" s="72"/>
      <c r="Q66" s="81"/>
      <c r="R66" s="58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81"/>
      <c r="AJ66" s="81"/>
      <c r="AK66" s="52"/>
      <c r="AL66" s="60"/>
      <c r="AM66" s="60"/>
      <c r="AN66" s="60"/>
      <c r="AO66" s="60"/>
      <c r="AP66" s="60"/>
      <c r="AQ66" s="60"/>
      <c r="AR66" s="60"/>
      <c r="AS66" s="52"/>
      <c r="AT66" s="58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59"/>
      <c r="BQ66" s="81"/>
      <c r="BR66" s="151">
        <f t="shared" si="1"/>
      </c>
      <c r="BS66" s="151">
        <f t="shared" si="2"/>
      </c>
      <c r="BT66" s="152">
        <f t="shared" si="0"/>
      </c>
    </row>
    <row r="67" spans="1:72" ht="13.5">
      <c r="A67" s="2">
        <v>62</v>
      </c>
      <c r="B67" s="72"/>
      <c r="C67" s="78"/>
      <c r="D67" s="60"/>
      <c r="E67" s="60"/>
      <c r="F67" s="78"/>
      <c r="G67" s="58"/>
      <c r="H67" s="72"/>
      <c r="I67" s="58"/>
      <c r="J67" s="60"/>
      <c r="K67" s="60"/>
      <c r="L67" s="60"/>
      <c r="M67" s="60"/>
      <c r="N67" s="60"/>
      <c r="O67" s="81"/>
      <c r="P67" s="72"/>
      <c r="Q67" s="81"/>
      <c r="R67" s="58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81"/>
      <c r="AJ67" s="81"/>
      <c r="AK67" s="52"/>
      <c r="AL67" s="60"/>
      <c r="AM67" s="60"/>
      <c r="AN67" s="60"/>
      <c r="AO67" s="60"/>
      <c r="AP67" s="60"/>
      <c r="AQ67" s="60"/>
      <c r="AR67" s="60"/>
      <c r="AS67" s="52"/>
      <c r="AT67" s="58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59"/>
      <c r="BQ67" s="81"/>
      <c r="BR67" s="151">
        <f t="shared" si="1"/>
      </c>
      <c r="BS67" s="151">
        <f t="shared" si="2"/>
      </c>
      <c r="BT67" s="152">
        <f t="shared" si="0"/>
      </c>
    </row>
    <row r="68" spans="1:72" ht="13.5">
      <c r="A68" s="2">
        <v>63</v>
      </c>
      <c r="B68" s="72"/>
      <c r="C68" s="78"/>
      <c r="D68" s="60"/>
      <c r="E68" s="60"/>
      <c r="F68" s="78"/>
      <c r="G68" s="58"/>
      <c r="H68" s="72"/>
      <c r="I68" s="58"/>
      <c r="J68" s="60"/>
      <c r="K68" s="60"/>
      <c r="L68" s="60"/>
      <c r="M68" s="60"/>
      <c r="N68" s="60"/>
      <c r="O68" s="81"/>
      <c r="P68" s="72"/>
      <c r="Q68" s="81"/>
      <c r="R68" s="58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81"/>
      <c r="AJ68" s="81"/>
      <c r="AK68" s="52"/>
      <c r="AL68" s="60"/>
      <c r="AM68" s="60"/>
      <c r="AN68" s="60"/>
      <c r="AO68" s="60"/>
      <c r="AP68" s="60"/>
      <c r="AQ68" s="60"/>
      <c r="AR68" s="60"/>
      <c r="AS68" s="52"/>
      <c r="AT68" s="58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59"/>
      <c r="BQ68" s="81"/>
      <c r="BR68" s="151">
        <f t="shared" si="1"/>
      </c>
      <c r="BS68" s="151">
        <f t="shared" si="2"/>
      </c>
      <c r="BT68" s="152">
        <f t="shared" si="0"/>
      </c>
    </row>
    <row r="69" spans="1:72" ht="13.5">
      <c r="A69" s="2">
        <v>64</v>
      </c>
      <c r="B69" s="72"/>
      <c r="C69" s="78"/>
      <c r="D69" s="60"/>
      <c r="E69" s="60"/>
      <c r="F69" s="78"/>
      <c r="G69" s="58"/>
      <c r="H69" s="72"/>
      <c r="I69" s="58"/>
      <c r="J69" s="60"/>
      <c r="K69" s="60"/>
      <c r="L69" s="60"/>
      <c r="M69" s="60"/>
      <c r="N69" s="60"/>
      <c r="O69" s="81"/>
      <c r="P69" s="72"/>
      <c r="Q69" s="81"/>
      <c r="R69" s="58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81"/>
      <c r="AJ69" s="81"/>
      <c r="AK69" s="52"/>
      <c r="AL69" s="60"/>
      <c r="AM69" s="60"/>
      <c r="AN69" s="60"/>
      <c r="AO69" s="60"/>
      <c r="AP69" s="60"/>
      <c r="AQ69" s="60"/>
      <c r="AR69" s="60"/>
      <c r="AS69" s="52"/>
      <c r="AT69" s="58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59"/>
      <c r="BQ69" s="81"/>
      <c r="BR69" s="151">
        <f t="shared" si="1"/>
      </c>
      <c r="BS69" s="151">
        <f t="shared" si="2"/>
      </c>
      <c r="BT69" s="152">
        <f t="shared" si="0"/>
      </c>
    </row>
    <row r="70" spans="1:72" ht="13.5">
      <c r="A70" s="2">
        <v>65</v>
      </c>
      <c r="B70" s="72"/>
      <c r="C70" s="78"/>
      <c r="D70" s="60"/>
      <c r="E70" s="60"/>
      <c r="F70" s="78"/>
      <c r="G70" s="58"/>
      <c r="H70" s="72"/>
      <c r="I70" s="58"/>
      <c r="J70" s="60"/>
      <c r="K70" s="60"/>
      <c r="L70" s="60"/>
      <c r="M70" s="60"/>
      <c r="N70" s="60"/>
      <c r="O70" s="81"/>
      <c r="P70" s="72"/>
      <c r="Q70" s="81"/>
      <c r="R70" s="58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81"/>
      <c r="AJ70" s="81"/>
      <c r="AK70" s="52"/>
      <c r="AL70" s="60"/>
      <c r="AM70" s="60"/>
      <c r="AN70" s="60"/>
      <c r="AO70" s="60"/>
      <c r="AP70" s="60"/>
      <c r="AQ70" s="60"/>
      <c r="AR70" s="60"/>
      <c r="AS70" s="52"/>
      <c r="AT70" s="58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59"/>
      <c r="BQ70" s="81"/>
      <c r="BR70" s="151">
        <f t="shared" si="1"/>
      </c>
      <c r="BS70" s="151">
        <f t="shared" si="2"/>
      </c>
      <c r="BT70" s="152">
        <f aca="true" t="shared" si="3" ref="BT70:BT133">C70&amp;F70</f>
      </c>
    </row>
    <row r="71" spans="1:72" ht="13.5">
      <c r="A71" s="2">
        <v>66</v>
      </c>
      <c r="B71" s="72"/>
      <c r="C71" s="78"/>
      <c r="D71" s="60"/>
      <c r="E71" s="60"/>
      <c r="F71" s="78"/>
      <c r="G71" s="58"/>
      <c r="H71" s="72"/>
      <c r="I71" s="58"/>
      <c r="J71" s="60"/>
      <c r="K71" s="60"/>
      <c r="L71" s="60"/>
      <c r="M71" s="60"/>
      <c r="N71" s="60"/>
      <c r="O71" s="81"/>
      <c r="P71" s="72"/>
      <c r="Q71" s="81"/>
      <c r="R71" s="58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81"/>
      <c r="AJ71" s="81"/>
      <c r="AK71" s="52"/>
      <c r="AL71" s="60"/>
      <c r="AM71" s="60"/>
      <c r="AN71" s="60"/>
      <c r="AO71" s="60"/>
      <c r="AP71" s="60"/>
      <c r="AQ71" s="60"/>
      <c r="AR71" s="60"/>
      <c r="AS71" s="52"/>
      <c r="AT71" s="58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59"/>
      <c r="BQ71" s="81"/>
      <c r="BR71" s="151">
        <f aca="true" t="shared" si="4" ref="BR71:BR134">C71&amp;D71</f>
      </c>
      <c r="BS71" s="151">
        <f aca="true" t="shared" si="5" ref="BS71:BS134">C71&amp;E71</f>
      </c>
      <c r="BT71" s="152">
        <f t="shared" si="3"/>
      </c>
    </row>
    <row r="72" spans="1:72" ht="13.5">
      <c r="A72" s="2">
        <v>67</v>
      </c>
      <c r="B72" s="72"/>
      <c r="C72" s="78"/>
      <c r="D72" s="60"/>
      <c r="E72" s="60"/>
      <c r="F72" s="78"/>
      <c r="G72" s="58"/>
      <c r="H72" s="72"/>
      <c r="I72" s="58"/>
      <c r="J72" s="60"/>
      <c r="K72" s="60"/>
      <c r="L72" s="60"/>
      <c r="M72" s="60"/>
      <c r="N72" s="60"/>
      <c r="O72" s="81"/>
      <c r="P72" s="72"/>
      <c r="Q72" s="81"/>
      <c r="R72" s="58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81"/>
      <c r="AJ72" s="81"/>
      <c r="AK72" s="52"/>
      <c r="AL72" s="60"/>
      <c r="AM72" s="60"/>
      <c r="AN72" s="60"/>
      <c r="AO72" s="60"/>
      <c r="AP72" s="60"/>
      <c r="AQ72" s="60"/>
      <c r="AR72" s="60"/>
      <c r="AS72" s="52"/>
      <c r="AT72" s="58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59"/>
      <c r="BQ72" s="81"/>
      <c r="BR72" s="151">
        <f t="shared" si="4"/>
      </c>
      <c r="BS72" s="151">
        <f t="shared" si="5"/>
      </c>
      <c r="BT72" s="152">
        <f t="shared" si="3"/>
      </c>
    </row>
    <row r="73" spans="1:72" ht="13.5">
      <c r="A73" s="2">
        <v>68</v>
      </c>
      <c r="B73" s="72"/>
      <c r="C73" s="78"/>
      <c r="D73" s="60"/>
      <c r="E73" s="60"/>
      <c r="F73" s="78"/>
      <c r="G73" s="58"/>
      <c r="H73" s="72"/>
      <c r="I73" s="58"/>
      <c r="J73" s="60"/>
      <c r="K73" s="60"/>
      <c r="L73" s="60"/>
      <c r="M73" s="60"/>
      <c r="N73" s="60"/>
      <c r="O73" s="81"/>
      <c r="P73" s="72"/>
      <c r="Q73" s="81"/>
      <c r="R73" s="58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81"/>
      <c r="AJ73" s="81"/>
      <c r="AK73" s="52"/>
      <c r="AL73" s="60"/>
      <c r="AM73" s="60"/>
      <c r="AN73" s="60"/>
      <c r="AO73" s="60"/>
      <c r="AP73" s="60"/>
      <c r="AQ73" s="60"/>
      <c r="AR73" s="60"/>
      <c r="AS73" s="52"/>
      <c r="AT73" s="58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59"/>
      <c r="BQ73" s="81"/>
      <c r="BR73" s="151">
        <f t="shared" si="4"/>
      </c>
      <c r="BS73" s="151">
        <f t="shared" si="5"/>
      </c>
      <c r="BT73" s="152">
        <f t="shared" si="3"/>
      </c>
    </row>
    <row r="74" spans="1:72" ht="13.5">
      <c r="A74" s="2">
        <v>69</v>
      </c>
      <c r="B74" s="72"/>
      <c r="C74" s="78"/>
      <c r="D74" s="60"/>
      <c r="E74" s="60"/>
      <c r="F74" s="78"/>
      <c r="G74" s="58"/>
      <c r="H74" s="72"/>
      <c r="I74" s="58"/>
      <c r="J74" s="60"/>
      <c r="K74" s="60"/>
      <c r="L74" s="60"/>
      <c r="M74" s="60"/>
      <c r="N74" s="60"/>
      <c r="O74" s="81"/>
      <c r="P74" s="72"/>
      <c r="Q74" s="81"/>
      <c r="R74" s="58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81"/>
      <c r="AJ74" s="81"/>
      <c r="AK74" s="52"/>
      <c r="AL74" s="60"/>
      <c r="AM74" s="60"/>
      <c r="AN74" s="60"/>
      <c r="AO74" s="60"/>
      <c r="AP74" s="60"/>
      <c r="AQ74" s="60"/>
      <c r="AR74" s="60"/>
      <c r="AS74" s="52"/>
      <c r="AT74" s="58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59"/>
      <c r="BQ74" s="81"/>
      <c r="BR74" s="151">
        <f t="shared" si="4"/>
      </c>
      <c r="BS74" s="151">
        <f t="shared" si="5"/>
      </c>
      <c r="BT74" s="152">
        <f t="shared" si="3"/>
      </c>
    </row>
    <row r="75" spans="1:72" ht="13.5">
      <c r="A75" s="2">
        <v>70</v>
      </c>
      <c r="B75" s="72"/>
      <c r="C75" s="78"/>
      <c r="D75" s="60"/>
      <c r="E75" s="60"/>
      <c r="F75" s="78"/>
      <c r="G75" s="58"/>
      <c r="H75" s="72"/>
      <c r="I75" s="58"/>
      <c r="J75" s="60"/>
      <c r="K75" s="60"/>
      <c r="L75" s="60"/>
      <c r="M75" s="60"/>
      <c r="N75" s="60"/>
      <c r="O75" s="81"/>
      <c r="P75" s="72"/>
      <c r="Q75" s="81"/>
      <c r="R75" s="58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81"/>
      <c r="AJ75" s="81"/>
      <c r="AK75" s="52"/>
      <c r="AL75" s="60"/>
      <c r="AM75" s="60"/>
      <c r="AN75" s="60"/>
      <c r="AO75" s="60"/>
      <c r="AP75" s="60"/>
      <c r="AQ75" s="60"/>
      <c r="AR75" s="60"/>
      <c r="AS75" s="52"/>
      <c r="AT75" s="58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59"/>
      <c r="BQ75" s="81"/>
      <c r="BR75" s="151">
        <f t="shared" si="4"/>
      </c>
      <c r="BS75" s="151">
        <f t="shared" si="5"/>
      </c>
      <c r="BT75" s="152">
        <f t="shared" si="3"/>
      </c>
    </row>
    <row r="76" spans="1:72" ht="13.5">
      <c r="A76" s="2">
        <v>71</v>
      </c>
      <c r="B76" s="72"/>
      <c r="C76" s="78"/>
      <c r="D76" s="60"/>
      <c r="E76" s="60"/>
      <c r="F76" s="78"/>
      <c r="G76" s="58"/>
      <c r="H76" s="72"/>
      <c r="I76" s="58"/>
      <c r="J76" s="60"/>
      <c r="K76" s="60"/>
      <c r="L76" s="60"/>
      <c r="M76" s="60"/>
      <c r="N76" s="60"/>
      <c r="O76" s="81"/>
      <c r="P76" s="72"/>
      <c r="Q76" s="81"/>
      <c r="R76" s="58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81"/>
      <c r="AJ76" s="81"/>
      <c r="AK76" s="52"/>
      <c r="AL76" s="60"/>
      <c r="AM76" s="60"/>
      <c r="AN76" s="60"/>
      <c r="AO76" s="60"/>
      <c r="AP76" s="60"/>
      <c r="AQ76" s="60"/>
      <c r="AR76" s="60"/>
      <c r="AS76" s="52"/>
      <c r="AT76" s="58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59"/>
      <c r="BQ76" s="81"/>
      <c r="BR76" s="151">
        <f t="shared" si="4"/>
      </c>
      <c r="BS76" s="151">
        <f t="shared" si="5"/>
      </c>
      <c r="BT76" s="152">
        <f t="shared" si="3"/>
      </c>
    </row>
    <row r="77" spans="1:72" ht="13.5">
      <c r="A77" s="2">
        <v>72</v>
      </c>
      <c r="B77" s="72"/>
      <c r="C77" s="78"/>
      <c r="D77" s="60"/>
      <c r="E77" s="60"/>
      <c r="F77" s="78"/>
      <c r="G77" s="58"/>
      <c r="H77" s="72"/>
      <c r="I77" s="58"/>
      <c r="J77" s="60"/>
      <c r="K77" s="60"/>
      <c r="L77" s="60"/>
      <c r="M77" s="60"/>
      <c r="N77" s="60"/>
      <c r="O77" s="81"/>
      <c r="P77" s="72"/>
      <c r="Q77" s="81"/>
      <c r="R77" s="58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81"/>
      <c r="AJ77" s="81"/>
      <c r="AK77" s="52"/>
      <c r="AL77" s="60"/>
      <c r="AM77" s="60"/>
      <c r="AN77" s="60"/>
      <c r="AO77" s="60"/>
      <c r="AP77" s="60"/>
      <c r="AQ77" s="60"/>
      <c r="AR77" s="60"/>
      <c r="AS77" s="52"/>
      <c r="AT77" s="58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59"/>
      <c r="BQ77" s="81"/>
      <c r="BR77" s="151">
        <f t="shared" si="4"/>
      </c>
      <c r="BS77" s="151">
        <f t="shared" si="5"/>
      </c>
      <c r="BT77" s="152">
        <f t="shared" si="3"/>
      </c>
    </row>
    <row r="78" spans="1:72" ht="13.5">
      <c r="A78" s="2">
        <v>73</v>
      </c>
      <c r="B78" s="72"/>
      <c r="C78" s="78"/>
      <c r="D78" s="60"/>
      <c r="E78" s="60"/>
      <c r="F78" s="78"/>
      <c r="G78" s="58"/>
      <c r="H78" s="72"/>
      <c r="I78" s="58"/>
      <c r="J78" s="60"/>
      <c r="K78" s="60"/>
      <c r="L78" s="60"/>
      <c r="M78" s="60"/>
      <c r="N78" s="60"/>
      <c r="O78" s="81"/>
      <c r="P78" s="72"/>
      <c r="Q78" s="81"/>
      <c r="R78" s="58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81"/>
      <c r="AJ78" s="81"/>
      <c r="AK78" s="52"/>
      <c r="AL78" s="60"/>
      <c r="AM78" s="60"/>
      <c r="AN78" s="60"/>
      <c r="AO78" s="60"/>
      <c r="AP78" s="60"/>
      <c r="AQ78" s="60"/>
      <c r="AR78" s="60"/>
      <c r="AS78" s="52"/>
      <c r="AT78" s="58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59"/>
      <c r="BQ78" s="81"/>
      <c r="BR78" s="151">
        <f t="shared" si="4"/>
      </c>
      <c r="BS78" s="151">
        <f t="shared" si="5"/>
      </c>
      <c r="BT78" s="152">
        <f t="shared" si="3"/>
      </c>
    </row>
    <row r="79" spans="1:72" ht="13.5">
      <c r="A79" s="2">
        <v>74</v>
      </c>
      <c r="B79" s="72"/>
      <c r="C79" s="78"/>
      <c r="D79" s="60"/>
      <c r="E79" s="60"/>
      <c r="F79" s="78"/>
      <c r="G79" s="58"/>
      <c r="H79" s="72"/>
      <c r="I79" s="58"/>
      <c r="J79" s="60"/>
      <c r="K79" s="60"/>
      <c r="L79" s="60"/>
      <c r="M79" s="60"/>
      <c r="N79" s="60"/>
      <c r="O79" s="81"/>
      <c r="P79" s="72"/>
      <c r="Q79" s="81"/>
      <c r="R79" s="58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81"/>
      <c r="AJ79" s="81"/>
      <c r="AK79" s="52"/>
      <c r="AL79" s="60"/>
      <c r="AM79" s="60"/>
      <c r="AN79" s="60"/>
      <c r="AO79" s="60"/>
      <c r="AP79" s="60"/>
      <c r="AQ79" s="60"/>
      <c r="AR79" s="60"/>
      <c r="AS79" s="52"/>
      <c r="AT79" s="58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59"/>
      <c r="BQ79" s="81"/>
      <c r="BR79" s="151">
        <f t="shared" si="4"/>
      </c>
      <c r="BS79" s="151">
        <f t="shared" si="5"/>
      </c>
      <c r="BT79" s="152">
        <f t="shared" si="3"/>
      </c>
    </row>
    <row r="80" spans="1:72" ht="13.5">
      <c r="A80" s="2">
        <v>75</v>
      </c>
      <c r="B80" s="72"/>
      <c r="C80" s="78"/>
      <c r="D80" s="60"/>
      <c r="E80" s="60"/>
      <c r="F80" s="78"/>
      <c r="G80" s="58"/>
      <c r="H80" s="72"/>
      <c r="I80" s="58"/>
      <c r="J80" s="60"/>
      <c r="K80" s="60"/>
      <c r="L80" s="60"/>
      <c r="M80" s="60"/>
      <c r="N80" s="60"/>
      <c r="O80" s="81"/>
      <c r="P80" s="72"/>
      <c r="Q80" s="81"/>
      <c r="R80" s="58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81"/>
      <c r="AJ80" s="81"/>
      <c r="AK80" s="52"/>
      <c r="AL80" s="60"/>
      <c r="AM80" s="60"/>
      <c r="AN80" s="60"/>
      <c r="AO80" s="60"/>
      <c r="AP80" s="60"/>
      <c r="AQ80" s="60"/>
      <c r="AR80" s="60"/>
      <c r="AS80" s="52"/>
      <c r="AT80" s="58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59"/>
      <c r="BQ80" s="81"/>
      <c r="BR80" s="151">
        <f t="shared" si="4"/>
      </c>
      <c r="BS80" s="151">
        <f t="shared" si="5"/>
      </c>
      <c r="BT80" s="152">
        <f t="shared" si="3"/>
      </c>
    </row>
    <row r="81" spans="1:72" ht="13.5">
      <c r="A81" s="2">
        <v>76</v>
      </c>
      <c r="B81" s="72"/>
      <c r="C81" s="78"/>
      <c r="D81" s="60"/>
      <c r="E81" s="60"/>
      <c r="F81" s="78"/>
      <c r="G81" s="58"/>
      <c r="H81" s="72"/>
      <c r="I81" s="58"/>
      <c r="J81" s="60"/>
      <c r="K81" s="60"/>
      <c r="L81" s="60"/>
      <c r="M81" s="60"/>
      <c r="N81" s="60"/>
      <c r="O81" s="81"/>
      <c r="P81" s="72"/>
      <c r="Q81" s="81"/>
      <c r="R81" s="58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81"/>
      <c r="AJ81" s="81"/>
      <c r="AK81" s="52"/>
      <c r="AL81" s="60"/>
      <c r="AM81" s="60"/>
      <c r="AN81" s="60"/>
      <c r="AO81" s="60"/>
      <c r="AP81" s="60"/>
      <c r="AQ81" s="60"/>
      <c r="AR81" s="60"/>
      <c r="AS81" s="52"/>
      <c r="AT81" s="58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59"/>
      <c r="BQ81" s="81"/>
      <c r="BR81" s="151">
        <f t="shared" si="4"/>
      </c>
      <c r="BS81" s="151">
        <f t="shared" si="5"/>
      </c>
      <c r="BT81" s="152">
        <f t="shared" si="3"/>
      </c>
    </row>
    <row r="82" spans="1:72" ht="13.5">
      <c r="A82" s="2">
        <v>77</v>
      </c>
      <c r="B82" s="72"/>
      <c r="C82" s="78"/>
      <c r="D82" s="60"/>
      <c r="E82" s="60"/>
      <c r="F82" s="78"/>
      <c r="G82" s="58"/>
      <c r="H82" s="72"/>
      <c r="I82" s="58"/>
      <c r="J82" s="60"/>
      <c r="K82" s="60"/>
      <c r="L82" s="60"/>
      <c r="M82" s="60"/>
      <c r="N82" s="60"/>
      <c r="O82" s="81"/>
      <c r="P82" s="72"/>
      <c r="Q82" s="81"/>
      <c r="R82" s="58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81"/>
      <c r="AJ82" s="81"/>
      <c r="AK82" s="52"/>
      <c r="AL82" s="60"/>
      <c r="AM82" s="60"/>
      <c r="AN82" s="60"/>
      <c r="AO82" s="60"/>
      <c r="AP82" s="60"/>
      <c r="AQ82" s="60"/>
      <c r="AR82" s="60"/>
      <c r="AS82" s="52"/>
      <c r="AT82" s="58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59"/>
      <c r="BQ82" s="81"/>
      <c r="BR82" s="151">
        <f t="shared" si="4"/>
      </c>
      <c r="BS82" s="151">
        <f t="shared" si="5"/>
      </c>
      <c r="BT82" s="152">
        <f t="shared" si="3"/>
      </c>
    </row>
    <row r="83" spans="1:72" ht="13.5">
      <c r="A83" s="2">
        <v>78</v>
      </c>
      <c r="B83" s="72"/>
      <c r="C83" s="78"/>
      <c r="D83" s="60"/>
      <c r="E83" s="60"/>
      <c r="F83" s="78"/>
      <c r="G83" s="58"/>
      <c r="H83" s="72"/>
      <c r="I83" s="58"/>
      <c r="J83" s="60"/>
      <c r="K83" s="60"/>
      <c r="L83" s="60"/>
      <c r="M83" s="60"/>
      <c r="N83" s="60"/>
      <c r="O83" s="81"/>
      <c r="P83" s="72"/>
      <c r="Q83" s="81"/>
      <c r="R83" s="58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81"/>
      <c r="AJ83" s="81"/>
      <c r="AK83" s="52"/>
      <c r="AL83" s="60"/>
      <c r="AM83" s="60"/>
      <c r="AN83" s="60"/>
      <c r="AO83" s="60"/>
      <c r="AP83" s="60"/>
      <c r="AQ83" s="60"/>
      <c r="AR83" s="60"/>
      <c r="AS83" s="52"/>
      <c r="AT83" s="58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59"/>
      <c r="BQ83" s="81"/>
      <c r="BR83" s="151">
        <f t="shared" si="4"/>
      </c>
      <c r="BS83" s="151">
        <f t="shared" si="5"/>
      </c>
      <c r="BT83" s="152">
        <f t="shared" si="3"/>
      </c>
    </row>
    <row r="84" spans="1:72" ht="13.5">
      <c r="A84" s="2">
        <v>79</v>
      </c>
      <c r="B84" s="72"/>
      <c r="C84" s="78"/>
      <c r="D84" s="60"/>
      <c r="E84" s="60"/>
      <c r="F84" s="78"/>
      <c r="G84" s="58"/>
      <c r="H84" s="72"/>
      <c r="I84" s="58"/>
      <c r="J84" s="60"/>
      <c r="K84" s="60"/>
      <c r="L84" s="60"/>
      <c r="M84" s="60"/>
      <c r="N84" s="60"/>
      <c r="O84" s="81"/>
      <c r="P84" s="72"/>
      <c r="Q84" s="81"/>
      <c r="R84" s="58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81"/>
      <c r="AJ84" s="81"/>
      <c r="AK84" s="52"/>
      <c r="AL84" s="60"/>
      <c r="AM84" s="60"/>
      <c r="AN84" s="60"/>
      <c r="AO84" s="60"/>
      <c r="AP84" s="60"/>
      <c r="AQ84" s="60"/>
      <c r="AR84" s="60"/>
      <c r="AS84" s="52"/>
      <c r="AT84" s="58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59"/>
      <c r="BQ84" s="81"/>
      <c r="BR84" s="151">
        <f t="shared" si="4"/>
      </c>
      <c r="BS84" s="151">
        <f t="shared" si="5"/>
      </c>
      <c r="BT84" s="152">
        <f t="shared" si="3"/>
      </c>
    </row>
    <row r="85" spans="1:72" ht="13.5">
      <c r="A85" s="2">
        <v>80</v>
      </c>
      <c r="B85" s="72"/>
      <c r="C85" s="78"/>
      <c r="D85" s="60"/>
      <c r="E85" s="60"/>
      <c r="F85" s="78"/>
      <c r="G85" s="58"/>
      <c r="H85" s="72"/>
      <c r="I85" s="58"/>
      <c r="J85" s="60"/>
      <c r="K85" s="60"/>
      <c r="L85" s="60"/>
      <c r="M85" s="60"/>
      <c r="N85" s="60"/>
      <c r="O85" s="81"/>
      <c r="P85" s="72"/>
      <c r="Q85" s="81"/>
      <c r="R85" s="58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81"/>
      <c r="AJ85" s="81"/>
      <c r="AK85" s="52"/>
      <c r="AL85" s="60"/>
      <c r="AM85" s="60"/>
      <c r="AN85" s="60"/>
      <c r="AO85" s="60"/>
      <c r="AP85" s="60"/>
      <c r="AQ85" s="60"/>
      <c r="AR85" s="60"/>
      <c r="AS85" s="52"/>
      <c r="AT85" s="58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59"/>
      <c r="BQ85" s="81"/>
      <c r="BR85" s="151">
        <f t="shared" si="4"/>
      </c>
      <c r="BS85" s="151">
        <f t="shared" si="5"/>
      </c>
      <c r="BT85" s="152">
        <f t="shared" si="3"/>
      </c>
    </row>
    <row r="86" spans="1:72" ht="13.5">
      <c r="A86" s="2">
        <v>81</v>
      </c>
      <c r="B86" s="72"/>
      <c r="C86" s="78"/>
      <c r="D86" s="60"/>
      <c r="E86" s="60"/>
      <c r="F86" s="78"/>
      <c r="G86" s="58"/>
      <c r="H86" s="72"/>
      <c r="I86" s="58"/>
      <c r="J86" s="60"/>
      <c r="K86" s="60"/>
      <c r="L86" s="60"/>
      <c r="M86" s="60"/>
      <c r="N86" s="60"/>
      <c r="O86" s="81"/>
      <c r="P86" s="72"/>
      <c r="Q86" s="81"/>
      <c r="R86" s="58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81"/>
      <c r="AJ86" s="81"/>
      <c r="AK86" s="52"/>
      <c r="AL86" s="60"/>
      <c r="AM86" s="60"/>
      <c r="AN86" s="60"/>
      <c r="AO86" s="60"/>
      <c r="AP86" s="60"/>
      <c r="AQ86" s="60"/>
      <c r="AR86" s="60"/>
      <c r="AS86" s="52"/>
      <c r="AT86" s="58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59"/>
      <c r="BQ86" s="81"/>
      <c r="BR86" s="151">
        <f t="shared" si="4"/>
      </c>
      <c r="BS86" s="151">
        <f t="shared" si="5"/>
      </c>
      <c r="BT86" s="152">
        <f t="shared" si="3"/>
      </c>
    </row>
    <row r="87" spans="1:72" ht="13.5">
      <c r="A87" s="2">
        <v>82</v>
      </c>
      <c r="B87" s="72"/>
      <c r="C87" s="78"/>
      <c r="D87" s="60"/>
      <c r="E87" s="60"/>
      <c r="F87" s="78"/>
      <c r="G87" s="58"/>
      <c r="H87" s="72"/>
      <c r="I87" s="58"/>
      <c r="J87" s="60"/>
      <c r="K87" s="60"/>
      <c r="L87" s="60"/>
      <c r="M87" s="60"/>
      <c r="N87" s="60"/>
      <c r="O87" s="81"/>
      <c r="P87" s="72"/>
      <c r="Q87" s="81"/>
      <c r="R87" s="58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81"/>
      <c r="AJ87" s="81"/>
      <c r="AK87" s="52"/>
      <c r="AL87" s="60"/>
      <c r="AM87" s="60"/>
      <c r="AN87" s="60"/>
      <c r="AO87" s="60"/>
      <c r="AP87" s="60"/>
      <c r="AQ87" s="60"/>
      <c r="AR87" s="60"/>
      <c r="AS87" s="52"/>
      <c r="AT87" s="58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59"/>
      <c r="BQ87" s="81"/>
      <c r="BR87" s="151">
        <f t="shared" si="4"/>
      </c>
      <c r="BS87" s="151">
        <f t="shared" si="5"/>
      </c>
      <c r="BT87" s="152">
        <f t="shared" si="3"/>
      </c>
    </row>
    <row r="88" spans="1:72" ht="13.5">
      <c r="A88" s="2">
        <v>83</v>
      </c>
      <c r="B88" s="72"/>
      <c r="C88" s="78"/>
      <c r="D88" s="60"/>
      <c r="E88" s="60"/>
      <c r="F88" s="78"/>
      <c r="G88" s="58"/>
      <c r="H88" s="72"/>
      <c r="I88" s="58"/>
      <c r="J88" s="60"/>
      <c r="K88" s="60"/>
      <c r="L88" s="60"/>
      <c r="M88" s="60"/>
      <c r="N88" s="60"/>
      <c r="O88" s="81"/>
      <c r="P88" s="72"/>
      <c r="Q88" s="81"/>
      <c r="R88" s="58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81"/>
      <c r="AJ88" s="81"/>
      <c r="AK88" s="52"/>
      <c r="AL88" s="60"/>
      <c r="AM88" s="60"/>
      <c r="AN88" s="60"/>
      <c r="AO88" s="60"/>
      <c r="AP88" s="60"/>
      <c r="AQ88" s="60"/>
      <c r="AR88" s="60"/>
      <c r="AS88" s="52"/>
      <c r="AT88" s="58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59"/>
      <c r="BQ88" s="81"/>
      <c r="BR88" s="151">
        <f t="shared" si="4"/>
      </c>
      <c r="BS88" s="151">
        <f t="shared" si="5"/>
      </c>
      <c r="BT88" s="152">
        <f t="shared" si="3"/>
      </c>
    </row>
    <row r="89" spans="1:72" ht="13.5">
      <c r="A89" s="2">
        <v>84</v>
      </c>
      <c r="B89" s="72"/>
      <c r="C89" s="78"/>
      <c r="D89" s="60"/>
      <c r="E89" s="60"/>
      <c r="F89" s="78"/>
      <c r="G89" s="58"/>
      <c r="H89" s="72"/>
      <c r="I89" s="58"/>
      <c r="J89" s="60"/>
      <c r="K89" s="60"/>
      <c r="L89" s="60"/>
      <c r="M89" s="60"/>
      <c r="N89" s="60"/>
      <c r="O89" s="81"/>
      <c r="P89" s="72"/>
      <c r="Q89" s="81"/>
      <c r="R89" s="58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81"/>
      <c r="AJ89" s="81"/>
      <c r="AK89" s="52"/>
      <c r="AL89" s="60"/>
      <c r="AM89" s="60"/>
      <c r="AN89" s="60"/>
      <c r="AO89" s="60"/>
      <c r="AP89" s="60"/>
      <c r="AQ89" s="60"/>
      <c r="AR89" s="60"/>
      <c r="AS89" s="52"/>
      <c r="AT89" s="58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59"/>
      <c r="BQ89" s="81"/>
      <c r="BR89" s="151">
        <f t="shared" si="4"/>
      </c>
      <c r="BS89" s="151">
        <f t="shared" si="5"/>
      </c>
      <c r="BT89" s="152">
        <f t="shared" si="3"/>
      </c>
    </row>
    <row r="90" spans="1:72" ht="13.5">
      <c r="A90" s="2">
        <v>85</v>
      </c>
      <c r="B90" s="72"/>
      <c r="C90" s="78"/>
      <c r="D90" s="60"/>
      <c r="E90" s="60"/>
      <c r="F90" s="78"/>
      <c r="G90" s="58"/>
      <c r="H90" s="72"/>
      <c r="I90" s="58"/>
      <c r="J90" s="60"/>
      <c r="K90" s="60"/>
      <c r="L90" s="60"/>
      <c r="M90" s="60"/>
      <c r="N90" s="60"/>
      <c r="O90" s="81"/>
      <c r="P90" s="72"/>
      <c r="Q90" s="81"/>
      <c r="R90" s="58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81"/>
      <c r="AJ90" s="81"/>
      <c r="AK90" s="52"/>
      <c r="AL90" s="60"/>
      <c r="AM90" s="60"/>
      <c r="AN90" s="60"/>
      <c r="AO90" s="60"/>
      <c r="AP90" s="60"/>
      <c r="AQ90" s="60"/>
      <c r="AR90" s="60"/>
      <c r="AS90" s="52"/>
      <c r="AT90" s="58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59"/>
      <c r="BQ90" s="81"/>
      <c r="BR90" s="151">
        <f t="shared" si="4"/>
      </c>
      <c r="BS90" s="151">
        <f t="shared" si="5"/>
      </c>
      <c r="BT90" s="152">
        <f t="shared" si="3"/>
      </c>
    </row>
    <row r="91" spans="1:72" ht="13.5">
      <c r="A91" s="2">
        <v>86</v>
      </c>
      <c r="B91" s="72"/>
      <c r="C91" s="78"/>
      <c r="D91" s="60"/>
      <c r="E91" s="60"/>
      <c r="F91" s="78"/>
      <c r="G91" s="58"/>
      <c r="H91" s="72"/>
      <c r="I91" s="58"/>
      <c r="J91" s="60"/>
      <c r="K91" s="60"/>
      <c r="L91" s="60"/>
      <c r="M91" s="60"/>
      <c r="N91" s="60"/>
      <c r="O91" s="81"/>
      <c r="P91" s="72"/>
      <c r="Q91" s="81"/>
      <c r="R91" s="58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81"/>
      <c r="AJ91" s="81"/>
      <c r="AK91" s="52"/>
      <c r="AL91" s="60"/>
      <c r="AM91" s="60"/>
      <c r="AN91" s="60"/>
      <c r="AO91" s="60"/>
      <c r="AP91" s="60"/>
      <c r="AQ91" s="60"/>
      <c r="AR91" s="60"/>
      <c r="AS91" s="52"/>
      <c r="AT91" s="58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59"/>
      <c r="BQ91" s="81"/>
      <c r="BR91" s="151">
        <f t="shared" si="4"/>
      </c>
      <c r="BS91" s="151">
        <f t="shared" si="5"/>
      </c>
      <c r="BT91" s="152">
        <f t="shared" si="3"/>
      </c>
    </row>
    <row r="92" spans="1:72" ht="13.5">
      <c r="A92" s="2">
        <v>87</v>
      </c>
      <c r="B92" s="72"/>
      <c r="C92" s="78"/>
      <c r="D92" s="60"/>
      <c r="E92" s="60"/>
      <c r="F92" s="78"/>
      <c r="G92" s="58"/>
      <c r="H92" s="72"/>
      <c r="I92" s="58"/>
      <c r="J92" s="60"/>
      <c r="K92" s="60"/>
      <c r="L92" s="60"/>
      <c r="M92" s="60"/>
      <c r="N92" s="60"/>
      <c r="O92" s="81"/>
      <c r="P92" s="72"/>
      <c r="Q92" s="81"/>
      <c r="R92" s="58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81"/>
      <c r="AJ92" s="81"/>
      <c r="AK92" s="52"/>
      <c r="AL92" s="60"/>
      <c r="AM92" s="60"/>
      <c r="AN92" s="60"/>
      <c r="AO92" s="60"/>
      <c r="AP92" s="60"/>
      <c r="AQ92" s="60"/>
      <c r="AR92" s="60"/>
      <c r="AS92" s="52"/>
      <c r="AT92" s="58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59"/>
      <c r="BQ92" s="81"/>
      <c r="BR92" s="151">
        <f t="shared" si="4"/>
      </c>
      <c r="BS92" s="151">
        <f t="shared" si="5"/>
      </c>
      <c r="BT92" s="152">
        <f t="shared" si="3"/>
      </c>
    </row>
    <row r="93" spans="1:72" ht="13.5">
      <c r="A93" s="2">
        <v>88</v>
      </c>
      <c r="B93" s="72"/>
      <c r="C93" s="78"/>
      <c r="D93" s="60"/>
      <c r="E93" s="60"/>
      <c r="F93" s="78"/>
      <c r="G93" s="58"/>
      <c r="H93" s="72"/>
      <c r="I93" s="58"/>
      <c r="J93" s="60"/>
      <c r="K93" s="60"/>
      <c r="L93" s="60"/>
      <c r="M93" s="60"/>
      <c r="N93" s="60"/>
      <c r="O93" s="81"/>
      <c r="P93" s="72"/>
      <c r="Q93" s="81"/>
      <c r="R93" s="58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81"/>
      <c r="AJ93" s="81"/>
      <c r="AK93" s="52"/>
      <c r="AL93" s="60"/>
      <c r="AM93" s="60"/>
      <c r="AN93" s="60"/>
      <c r="AO93" s="60"/>
      <c r="AP93" s="60"/>
      <c r="AQ93" s="60"/>
      <c r="AR93" s="60"/>
      <c r="AS93" s="52"/>
      <c r="AT93" s="58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59"/>
      <c r="BQ93" s="81"/>
      <c r="BR93" s="151">
        <f t="shared" si="4"/>
      </c>
      <c r="BS93" s="151">
        <f t="shared" si="5"/>
      </c>
      <c r="BT93" s="152">
        <f t="shared" si="3"/>
      </c>
    </row>
    <row r="94" spans="1:72" ht="13.5">
      <c r="A94" s="2">
        <v>89</v>
      </c>
      <c r="B94" s="72"/>
      <c r="C94" s="78"/>
      <c r="D94" s="60"/>
      <c r="E94" s="60"/>
      <c r="F94" s="78"/>
      <c r="G94" s="58"/>
      <c r="H94" s="72"/>
      <c r="I94" s="58"/>
      <c r="J94" s="60"/>
      <c r="K94" s="60"/>
      <c r="L94" s="60"/>
      <c r="M94" s="60"/>
      <c r="N94" s="60"/>
      <c r="O94" s="81"/>
      <c r="P94" s="72"/>
      <c r="Q94" s="81"/>
      <c r="R94" s="58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81"/>
      <c r="AJ94" s="81"/>
      <c r="AK94" s="52"/>
      <c r="AL94" s="60"/>
      <c r="AM94" s="60"/>
      <c r="AN94" s="60"/>
      <c r="AO94" s="60"/>
      <c r="AP94" s="60"/>
      <c r="AQ94" s="60"/>
      <c r="AR94" s="60"/>
      <c r="AS94" s="52"/>
      <c r="AT94" s="58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59"/>
      <c r="BQ94" s="81"/>
      <c r="BR94" s="151">
        <f t="shared" si="4"/>
      </c>
      <c r="BS94" s="151">
        <f t="shared" si="5"/>
      </c>
      <c r="BT94" s="152">
        <f t="shared" si="3"/>
      </c>
    </row>
    <row r="95" spans="1:72" ht="13.5">
      <c r="A95" s="2">
        <v>90</v>
      </c>
      <c r="B95" s="72"/>
      <c r="C95" s="78"/>
      <c r="D95" s="60"/>
      <c r="E95" s="60"/>
      <c r="F95" s="78"/>
      <c r="G95" s="58"/>
      <c r="H95" s="72"/>
      <c r="I95" s="58"/>
      <c r="J95" s="60"/>
      <c r="K95" s="60"/>
      <c r="L95" s="60"/>
      <c r="M95" s="60"/>
      <c r="N95" s="60"/>
      <c r="O95" s="81"/>
      <c r="P95" s="72"/>
      <c r="Q95" s="81"/>
      <c r="R95" s="58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81"/>
      <c r="AJ95" s="81"/>
      <c r="AK95" s="52"/>
      <c r="AL95" s="60"/>
      <c r="AM95" s="60"/>
      <c r="AN95" s="60"/>
      <c r="AO95" s="60"/>
      <c r="AP95" s="60"/>
      <c r="AQ95" s="60"/>
      <c r="AR95" s="60"/>
      <c r="AS95" s="52"/>
      <c r="AT95" s="58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59"/>
      <c r="BQ95" s="81"/>
      <c r="BR95" s="151">
        <f t="shared" si="4"/>
      </c>
      <c r="BS95" s="151">
        <f t="shared" si="5"/>
      </c>
      <c r="BT95" s="152">
        <f t="shared" si="3"/>
      </c>
    </row>
    <row r="96" spans="1:72" ht="13.5">
      <c r="A96" s="2">
        <v>91</v>
      </c>
      <c r="B96" s="72"/>
      <c r="C96" s="78"/>
      <c r="D96" s="60"/>
      <c r="E96" s="60"/>
      <c r="F96" s="78"/>
      <c r="G96" s="58"/>
      <c r="H96" s="72"/>
      <c r="I96" s="58"/>
      <c r="J96" s="60"/>
      <c r="K96" s="60"/>
      <c r="L96" s="60"/>
      <c r="M96" s="60"/>
      <c r="N96" s="60"/>
      <c r="O96" s="81"/>
      <c r="P96" s="72"/>
      <c r="Q96" s="81"/>
      <c r="R96" s="58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81"/>
      <c r="AJ96" s="81"/>
      <c r="AK96" s="52"/>
      <c r="AL96" s="60"/>
      <c r="AM96" s="60"/>
      <c r="AN96" s="60"/>
      <c r="AO96" s="60"/>
      <c r="AP96" s="60"/>
      <c r="AQ96" s="60"/>
      <c r="AR96" s="60"/>
      <c r="AS96" s="52"/>
      <c r="AT96" s="58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59"/>
      <c r="BQ96" s="81"/>
      <c r="BR96" s="151">
        <f t="shared" si="4"/>
      </c>
      <c r="BS96" s="151">
        <f t="shared" si="5"/>
      </c>
      <c r="BT96" s="152">
        <f t="shared" si="3"/>
      </c>
    </row>
    <row r="97" spans="1:72" ht="13.5">
      <c r="A97" s="2">
        <v>92</v>
      </c>
      <c r="B97" s="72"/>
      <c r="C97" s="78"/>
      <c r="D97" s="60"/>
      <c r="E97" s="60"/>
      <c r="F97" s="78"/>
      <c r="G97" s="58"/>
      <c r="H97" s="72"/>
      <c r="I97" s="58"/>
      <c r="J97" s="60"/>
      <c r="K97" s="60"/>
      <c r="L97" s="60"/>
      <c r="M97" s="60"/>
      <c r="N97" s="60"/>
      <c r="O97" s="81"/>
      <c r="P97" s="72"/>
      <c r="Q97" s="81"/>
      <c r="R97" s="58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81"/>
      <c r="AJ97" s="81"/>
      <c r="AK97" s="52"/>
      <c r="AL97" s="60"/>
      <c r="AM97" s="60"/>
      <c r="AN97" s="60"/>
      <c r="AO97" s="60"/>
      <c r="AP97" s="60"/>
      <c r="AQ97" s="60"/>
      <c r="AR97" s="60"/>
      <c r="AS97" s="52"/>
      <c r="AT97" s="58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59"/>
      <c r="BQ97" s="81"/>
      <c r="BR97" s="151">
        <f t="shared" si="4"/>
      </c>
      <c r="BS97" s="151">
        <f t="shared" si="5"/>
      </c>
      <c r="BT97" s="152">
        <f t="shared" si="3"/>
      </c>
    </row>
    <row r="98" spans="1:72" ht="13.5">
      <c r="A98" s="2">
        <v>93</v>
      </c>
      <c r="B98" s="72"/>
      <c r="C98" s="78"/>
      <c r="D98" s="60"/>
      <c r="E98" s="60"/>
      <c r="F98" s="78"/>
      <c r="G98" s="58"/>
      <c r="H98" s="72"/>
      <c r="I98" s="58"/>
      <c r="J98" s="60"/>
      <c r="K98" s="60"/>
      <c r="L98" s="60"/>
      <c r="M98" s="60"/>
      <c r="N98" s="60"/>
      <c r="O98" s="81"/>
      <c r="P98" s="72"/>
      <c r="Q98" s="81"/>
      <c r="R98" s="58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81"/>
      <c r="AJ98" s="81"/>
      <c r="AK98" s="52"/>
      <c r="AL98" s="60"/>
      <c r="AM98" s="60"/>
      <c r="AN98" s="60"/>
      <c r="AO98" s="60"/>
      <c r="AP98" s="60"/>
      <c r="AQ98" s="60"/>
      <c r="AR98" s="60"/>
      <c r="AS98" s="52"/>
      <c r="AT98" s="58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59"/>
      <c r="BQ98" s="81"/>
      <c r="BR98" s="151">
        <f t="shared" si="4"/>
      </c>
      <c r="BS98" s="151">
        <f t="shared" si="5"/>
      </c>
      <c r="BT98" s="152">
        <f t="shared" si="3"/>
      </c>
    </row>
    <row r="99" spans="1:72" ht="13.5">
      <c r="A99" s="2">
        <v>94</v>
      </c>
      <c r="B99" s="72"/>
      <c r="C99" s="78"/>
      <c r="D99" s="60"/>
      <c r="E99" s="60"/>
      <c r="F99" s="78"/>
      <c r="G99" s="58"/>
      <c r="H99" s="72"/>
      <c r="I99" s="58"/>
      <c r="J99" s="60"/>
      <c r="K99" s="60"/>
      <c r="L99" s="60"/>
      <c r="M99" s="60"/>
      <c r="N99" s="60"/>
      <c r="O99" s="81"/>
      <c r="P99" s="72"/>
      <c r="Q99" s="81"/>
      <c r="R99" s="58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81"/>
      <c r="AJ99" s="81"/>
      <c r="AK99" s="52"/>
      <c r="AL99" s="60"/>
      <c r="AM99" s="60"/>
      <c r="AN99" s="60"/>
      <c r="AO99" s="60"/>
      <c r="AP99" s="60"/>
      <c r="AQ99" s="60"/>
      <c r="AR99" s="60"/>
      <c r="AS99" s="52"/>
      <c r="AT99" s="58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59"/>
      <c r="BQ99" s="81"/>
      <c r="BR99" s="151">
        <f t="shared" si="4"/>
      </c>
      <c r="BS99" s="151">
        <f t="shared" si="5"/>
      </c>
      <c r="BT99" s="152">
        <f t="shared" si="3"/>
      </c>
    </row>
    <row r="100" spans="1:72" ht="13.5">
      <c r="A100" s="2">
        <v>95</v>
      </c>
      <c r="B100" s="72"/>
      <c r="C100" s="78"/>
      <c r="D100" s="60"/>
      <c r="E100" s="60"/>
      <c r="F100" s="78"/>
      <c r="G100" s="58"/>
      <c r="H100" s="72"/>
      <c r="I100" s="58"/>
      <c r="J100" s="60"/>
      <c r="K100" s="60"/>
      <c r="L100" s="60"/>
      <c r="M100" s="60"/>
      <c r="N100" s="60"/>
      <c r="O100" s="81"/>
      <c r="P100" s="72"/>
      <c r="Q100" s="81"/>
      <c r="R100" s="58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81"/>
      <c r="AJ100" s="81"/>
      <c r="AK100" s="52"/>
      <c r="AL100" s="60"/>
      <c r="AM100" s="60"/>
      <c r="AN100" s="60"/>
      <c r="AO100" s="60"/>
      <c r="AP100" s="60"/>
      <c r="AQ100" s="60"/>
      <c r="AR100" s="60"/>
      <c r="AS100" s="52"/>
      <c r="AT100" s="58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59"/>
      <c r="BQ100" s="81"/>
      <c r="BR100" s="151">
        <f t="shared" si="4"/>
      </c>
      <c r="BS100" s="151">
        <f t="shared" si="5"/>
      </c>
      <c r="BT100" s="152">
        <f t="shared" si="3"/>
      </c>
    </row>
    <row r="101" spans="1:72" ht="13.5">
      <c r="A101" s="2">
        <v>96</v>
      </c>
      <c r="B101" s="72"/>
      <c r="C101" s="78"/>
      <c r="D101" s="60"/>
      <c r="E101" s="60"/>
      <c r="F101" s="78"/>
      <c r="G101" s="58"/>
      <c r="H101" s="72"/>
      <c r="I101" s="58"/>
      <c r="J101" s="60"/>
      <c r="K101" s="60"/>
      <c r="L101" s="60"/>
      <c r="M101" s="60"/>
      <c r="N101" s="60"/>
      <c r="O101" s="81"/>
      <c r="P101" s="72"/>
      <c r="Q101" s="81"/>
      <c r="R101" s="58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81"/>
      <c r="AJ101" s="81"/>
      <c r="AK101" s="52"/>
      <c r="AL101" s="60"/>
      <c r="AM101" s="60"/>
      <c r="AN101" s="60"/>
      <c r="AO101" s="60"/>
      <c r="AP101" s="60"/>
      <c r="AQ101" s="60"/>
      <c r="AR101" s="60"/>
      <c r="AS101" s="52"/>
      <c r="AT101" s="58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59"/>
      <c r="BQ101" s="81"/>
      <c r="BR101" s="151">
        <f t="shared" si="4"/>
      </c>
      <c r="BS101" s="151">
        <f t="shared" si="5"/>
      </c>
      <c r="BT101" s="152">
        <f t="shared" si="3"/>
      </c>
    </row>
    <row r="102" spans="1:72" ht="13.5">
      <c r="A102" s="2">
        <v>97</v>
      </c>
      <c r="B102" s="72"/>
      <c r="C102" s="78"/>
      <c r="D102" s="60"/>
      <c r="E102" s="60"/>
      <c r="F102" s="78"/>
      <c r="G102" s="58"/>
      <c r="H102" s="72"/>
      <c r="I102" s="58"/>
      <c r="J102" s="60"/>
      <c r="K102" s="60"/>
      <c r="L102" s="60"/>
      <c r="M102" s="60"/>
      <c r="N102" s="60"/>
      <c r="O102" s="81"/>
      <c r="P102" s="72"/>
      <c r="Q102" s="81"/>
      <c r="R102" s="58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81"/>
      <c r="AJ102" s="81"/>
      <c r="AK102" s="52"/>
      <c r="AL102" s="60"/>
      <c r="AM102" s="60"/>
      <c r="AN102" s="60"/>
      <c r="AO102" s="60"/>
      <c r="AP102" s="60"/>
      <c r="AQ102" s="60"/>
      <c r="AR102" s="60"/>
      <c r="AS102" s="52"/>
      <c r="AT102" s="58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59"/>
      <c r="BQ102" s="81"/>
      <c r="BR102" s="151">
        <f t="shared" si="4"/>
      </c>
      <c r="BS102" s="151">
        <f t="shared" si="5"/>
      </c>
      <c r="BT102" s="152">
        <f t="shared" si="3"/>
      </c>
    </row>
    <row r="103" spans="1:72" ht="13.5">
      <c r="A103" s="2">
        <v>98</v>
      </c>
      <c r="B103" s="72"/>
      <c r="C103" s="78"/>
      <c r="D103" s="60"/>
      <c r="E103" s="60"/>
      <c r="F103" s="78"/>
      <c r="G103" s="58"/>
      <c r="H103" s="72"/>
      <c r="I103" s="58"/>
      <c r="J103" s="60"/>
      <c r="K103" s="60"/>
      <c r="L103" s="60"/>
      <c r="M103" s="60"/>
      <c r="N103" s="60"/>
      <c r="O103" s="81"/>
      <c r="P103" s="72"/>
      <c r="Q103" s="81"/>
      <c r="R103" s="58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81"/>
      <c r="AJ103" s="81"/>
      <c r="AK103" s="52"/>
      <c r="AL103" s="60"/>
      <c r="AM103" s="60"/>
      <c r="AN103" s="60"/>
      <c r="AO103" s="60"/>
      <c r="AP103" s="60"/>
      <c r="AQ103" s="60"/>
      <c r="AR103" s="60"/>
      <c r="AS103" s="52"/>
      <c r="AT103" s="58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59"/>
      <c r="BQ103" s="81"/>
      <c r="BR103" s="151">
        <f t="shared" si="4"/>
      </c>
      <c r="BS103" s="151">
        <f t="shared" si="5"/>
      </c>
      <c r="BT103" s="152">
        <f t="shared" si="3"/>
      </c>
    </row>
    <row r="104" spans="1:72" ht="13.5">
      <c r="A104" s="2">
        <v>99</v>
      </c>
      <c r="B104" s="72"/>
      <c r="C104" s="78"/>
      <c r="D104" s="60"/>
      <c r="E104" s="60"/>
      <c r="F104" s="78"/>
      <c r="G104" s="58"/>
      <c r="H104" s="72"/>
      <c r="I104" s="58"/>
      <c r="J104" s="60"/>
      <c r="K104" s="60"/>
      <c r="L104" s="60"/>
      <c r="M104" s="60"/>
      <c r="N104" s="60"/>
      <c r="O104" s="81"/>
      <c r="P104" s="72"/>
      <c r="Q104" s="81"/>
      <c r="R104" s="58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81"/>
      <c r="AJ104" s="81"/>
      <c r="AK104" s="52"/>
      <c r="AL104" s="60"/>
      <c r="AM104" s="60"/>
      <c r="AN104" s="60"/>
      <c r="AO104" s="60"/>
      <c r="AP104" s="60"/>
      <c r="AQ104" s="60"/>
      <c r="AR104" s="60"/>
      <c r="AS104" s="52"/>
      <c r="AT104" s="58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59"/>
      <c r="BQ104" s="81"/>
      <c r="BR104" s="151">
        <f t="shared" si="4"/>
      </c>
      <c r="BS104" s="151">
        <f t="shared" si="5"/>
      </c>
      <c r="BT104" s="152">
        <f t="shared" si="3"/>
      </c>
    </row>
    <row r="105" spans="1:72" ht="13.5">
      <c r="A105" s="2">
        <v>100</v>
      </c>
      <c r="B105" s="72"/>
      <c r="C105" s="78"/>
      <c r="D105" s="60"/>
      <c r="E105" s="60"/>
      <c r="F105" s="78"/>
      <c r="G105" s="58"/>
      <c r="H105" s="72"/>
      <c r="I105" s="58"/>
      <c r="J105" s="60"/>
      <c r="K105" s="60"/>
      <c r="L105" s="60"/>
      <c r="M105" s="60"/>
      <c r="N105" s="60"/>
      <c r="O105" s="81"/>
      <c r="P105" s="72"/>
      <c r="Q105" s="81"/>
      <c r="R105" s="58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81"/>
      <c r="AJ105" s="81"/>
      <c r="AK105" s="52"/>
      <c r="AL105" s="60"/>
      <c r="AM105" s="60"/>
      <c r="AN105" s="60"/>
      <c r="AO105" s="60"/>
      <c r="AP105" s="60"/>
      <c r="AQ105" s="60"/>
      <c r="AR105" s="60"/>
      <c r="AS105" s="52"/>
      <c r="AT105" s="58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59"/>
      <c r="BQ105" s="81"/>
      <c r="BR105" s="151">
        <f t="shared" si="4"/>
      </c>
      <c r="BS105" s="151">
        <f t="shared" si="5"/>
      </c>
      <c r="BT105" s="152">
        <f t="shared" si="3"/>
      </c>
    </row>
    <row r="106" spans="1:72" ht="13.5">
      <c r="A106" s="2">
        <v>101</v>
      </c>
      <c r="B106" s="72"/>
      <c r="C106" s="78"/>
      <c r="D106" s="60"/>
      <c r="E106" s="60"/>
      <c r="F106" s="78"/>
      <c r="G106" s="58"/>
      <c r="H106" s="72"/>
      <c r="I106" s="58"/>
      <c r="J106" s="60"/>
      <c r="K106" s="60"/>
      <c r="L106" s="60"/>
      <c r="M106" s="60"/>
      <c r="N106" s="60"/>
      <c r="O106" s="81"/>
      <c r="P106" s="72"/>
      <c r="Q106" s="81"/>
      <c r="R106" s="58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81"/>
      <c r="AJ106" s="81"/>
      <c r="AK106" s="52"/>
      <c r="AL106" s="60"/>
      <c r="AM106" s="60"/>
      <c r="AN106" s="60"/>
      <c r="AO106" s="60"/>
      <c r="AP106" s="60"/>
      <c r="AQ106" s="60"/>
      <c r="AR106" s="60"/>
      <c r="AS106" s="52"/>
      <c r="AT106" s="58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59"/>
      <c r="BQ106" s="81"/>
      <c r="BR106" s="151">
        <f t="shared" si="4"/>
      </c>
      <c r="BS106" s="151">
        <f t="shared" si="5"/>
      </c>
      <c r="BT106" s="152">
        <f t="shared" si="3"/>
      </c>
    </row>
    <row r="107" spans="1:72" ht="13.5">
      <c r="A107" s="2">
        <v>102</v>
      </c>
      <c r="B107" s="72"/>
      <c r="C107" s="78"/>
      <c r="D107" s="60"/>
      <c r="E107" s="60"/>
      <c r="F107" s="78"/>
      <c r="G107" s="58"/>
      <c r="H107" s="72"/>
      <c r="I107" s="58"/>
      <c r="J107" s="60"/>
      <c r="K107" s="60"/>
      <c r="L107" s="60"/>
      <c r="M107" s="60"/>
      <c r="N107" s="60"/>
      <c r="O107" s="81"/>
      <c r="P107" s="72"/>
      <c r="Q107" s="81"/>
      <c r="R107" s="58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81"/>
      <c r="AJ107" s="81"/>
      <c r="AK107" s="52"/>
      <c r="AL107" s="60"/>
      <c r="AM107" s="60"/>
      <c r="AN107" s="60"/>
      <c r="AO107" s="60"/>
      <c r="AP107" s="60"/>
      <c r="AQ107" s="60"/>
      <c r="AR107" s="60"/>
      <c r="AS107" s="52"/>
      <c r="AT107" s="58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59"/>
      <c r="BQ107" s="81"/>
      <c r="BR107" s="151">
        <f t="shared" si="4"/>
      </c>
      <c r="BS107" s="151">
        <f t="shared" si="5"/>
      </c>
      <c r="BT107" s="152">
        <f t="shared" si="3"/>
      </c>
    </row>
    <row r="108" spans="1:72" ht="13.5">
      <c r="A108" s="2">
        <v>103</v>
      </c>
      <c r="B108" s="72"/>
      <c r="C108" s="78"/>
      <c r="D108" s="60"/>
      <c r="E108" s="60"/>
      <c r="F108" s="78"/>
      <c r="G108" s="58"/>
      <c r="H108" s="72"/>
      <c r="I108" s="58"/>
      <c r="J108" s="60"/>
      <c r="K108" s="60"/>
      <c r="L108" s="60"/>
      <c r="M108" s="60"/>
      <c r="N108" s="60"/>
      <c r="O108" s="81"/>
      <c r="P108" s="72"/>
      <c r="Q108" s="81"/>
      <c r="R108" s="58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81"/>
      <c r="AJ108" s="81"/>
      <c r="AK108" s="52"/>
      <c r="AL108" s="60"/>
      <c r="AM108" s="60"/>
      <c r="AN108" s="60"/>
      <c r="AO108" s="60"/>
      <c r="AP108" s="60"/>
      <c r="AQ108" s="60"/>
      <c r="AR108" s="60"/>
      <c r="AS108" s="52"/>
      <c r="AT108" s="58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59"/>
      <c r="BQ108" s="81"/>
      <c r="BR108" s="151">
        <f t="shared" si="4"/>
      </c>
      <c r="BS108" s="151">
        <f t="shared" si="5"/>
      </c>
      <c r="BT108" s="152">
        <f t="shared" si="3"/>
      </c>
    </row>
    <row r="109" spans="1:72" ht="13.5">
      <c r="A109" s="2">
        <v>104</v>
      </c>
      <c r="B109" s="72"/>
      <c r="C109" s="78"/>
      <c r="D109" s="60"/>
      <c r="E109" s="60"/>
      <c r="F109" s="78"/>
      <c r="G109" s="58"/>
      <c r="H109" s="72"/>
      <c r="I109" s="58"/>
      <c r="J109" s="60"/>
      <c r="K109" s="60"/>
      <c r="L109" s="60"/>
      <c r="M109" s="60"/>
      <c r="N109" s="60"/>
      <c r="O109" s="81"/>
      <c r="P109" s="72"/>
      <c r="Q109" s="81"/>
      <c r="R109" s="58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81"/>
      <c r="AJ109" s="81"/>
      <c r="AK109" s="52"/>
      <c r="AL109" s="60"/>
      <c r="AM109" s="60"/>
      <c r="AN109" s="60"/>
      <c r="AO109" s="60"/>
      <c r="AP109" s="60"/>
      <c r="AQ109" s="60"/>
      <c r="AR109" s="60"/>
      <c r="AS109" s="52"/>
      <c r="AT109" s="58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59"/>
      <c r="BQ109" s="81"/>
      <c r="BR109" s="151">
        <f t="shared" si="4"/>
      </c>
      <c r="BS109" s="151">
        <f t="shared" si="5"/>
      </c>
      <c r="BT109" s="152">
        <f t="shared" si="3"/>
      </c>
    </row>
    <row r="110" spans="1:72" ht="13.5">
      <c r="A110" s="2">
        <v>105</v>
      </c>
      <c r="B110" s="72"/>
      <c r="C110" s="78"/>
      <c r="D110" s="60"/>
      <c r="E110" s="60"/>
      <c r="F110" s="78"/>
      <c r="G110" s="58"/>
      <c r="H110" s="72"/>
      <c r="I110" s="58"/>
      <c r="J110" s="60"/>
      <c r="K110" s="60"/>
      <c r="L110" s="60"/>
      <c r="M110" s="60"/>
      <c r="N110" s="60"/>
      <c r="O110" s="81"/>
      <c r="P110" s="72"/>
      <c r="Q110" s="81"/>
      <c r="R110" s="58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81"/>
      <c r="AJ110" s="81"/>
      <c r="AK110" s="52"/>
      <c r="AL110" s="60"/>
      <c r="AM110" s="60"/>
      <c r="AN110" s="60"/>
      <c r="AO110" s="60"/>
      <c r="AP110" s="60"/>
      <c r="AQ110" s="60"/>
      <c r="AR110" s="60"/>
      <c r="AS110" s="52"/>
      <c r="AT110" s="58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59"/>
      <c r="BQ110" s="81"/>
      <c r="BR110" s="151">
        <f t="shared" si="4"/>
      </c>
      <c r="BS110" s="151">
        <f t="shared" si="5"/>
      </c>
      <c r="BT110" s="152">
        <f t="shared" si="3"/>
      </c>
    </row>
    <row r="111" spans="1:72" ht="13.5">
      <c r="A111" s="2">
        <v>106</v>
      </c>
      <c r="B111" s="72"/>
      <c r="C111" s="78"/>
      <c r="D111" s="60"/>
      <c r="E111" s="60"/>
      <c r="F111" s="78"/>
      <c r="G111" s="58"/>
      <c r="H111" s="72"/>
      <c r="I111" s="58"/>
      <c r="J111" s="60"/>
      <c r="K111" s="60"/>
      <c r="L111" s="60"/>
      <c r="M111" s="60"/>
      <c r="N111" s="60"/>
      <c r="O111" s="81"/>
      <c r="P111" s="72"/>
      <c r="Q111" s="81"/>
      <c r="R111" s="58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81"/>
      <c r="AJ111" s="81"/>
      <c r="AK111" s="52"/>
      <c r="AL111" s="60"/>
      <c r="AM111" s="60"/>
      <c r="AN111" s="60"/>
      <c r="AO111" s="60"/>
      <c r="AP111" s="60"/>
      <c r="AQ111" s="60"/>
      <c r="AR111" s="60"/>
      <c r="AS111" s="52"/>
      <c r="AT111" s="58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59"/>
      <c r="BQ111" s="81"/>
      <c r="BR111" s="151">
        <f t="shared" si="4"/>
      </c>
      <c r="BS111" s="151">
        <f t="shared" si="5"/>
      </c>
      <c r="BT111" s="152">
        <f t="shared" si="3"/>
      </c>
    </row>
    <row r="112" spans="1:72" ht="13.5">
      <c r="A112" s="2">
        <v>107</v>
      </c>
      <c r="B112" s="72"/>
      <c r="C112" s="78"/>
      <c r="D112" s="60"/>
      <c r="E112" s="60"/>
      <c r="F112" s="78"/>
      <c r="G112" s="58"/>
      <c r="H112" s="72"/>
      <c r="I112" s="58"/>
      <c r="J112" s="60"/>
      <c r="K112" s="60"/>
      <c r="L112" s="60"/>
      <c r="M112" s="60"/>
      <c r="N112" s="60"/>
      <c r="O112" s="81"/>
      <c r="P112" s="72"/>
      <c r="Q112" s="81"/>
      <c r="R112" s="58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81"/>
      <c r="AJ112" s="81"/>
      <c r="AK112" s="52"/>
      <c r="AL112" s="60"/>
      <c r="AM112" s="60"/>
      <c r="AN112" s="60"/>
      <c r="AO112" s="60"/>
      <c r="AP112" s="60"/>
      <c r="AQ112" s="60"/>
      <c r="AR112" s="60"/>
      <c r="AS112" s="52"/>
      <c r="AT112" s="58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59"/>
      <c r="BQ112" s="81"/>
      <c r="BR112" s="151">
        <f t="shared" si="4"/>
      </c>
      <c r="BS112" s="151">
        <f t="shared" si="5"/>
      </c>
      <c r="BT112" s="152">
        <f t="shared" si="3"/>
      </c>
    </row>
    <row r="113" spans="1:72" ht="13.5">
      <c r="A113" s="2">
        <v>108</v>
      </c>
      <c r="B113" s="72"/>
      <c r="C113" s="78"/>
      <c r="D113" s="60"/>
      <c r="E113" s="60"/>
      <c r="F113" s="78"/>
      <c r="G113" s="58"/>
      <c r="H113" s="72"/>
      <c r="I113" s="58"/>
      <c r="J113" s="60"/>
      <c r="K113" s="60"/>
      <c r="L113" s="60"/>
      <c r="M113" s="60"/>
      <c r="N113" s="60"/>
      <c r="O113" s="81"/>
      <c r="P113" s="72"/>
      <c r="Q113" s="81"/>
      <c r="R113" s="58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81"/>
      <c r="AJ113" s="81"/>
      <c r="AK113" s="52"/>
      <c r="AL113" s="60"/>
      <c r="AM113" s="60"/>
      <c r="AN113" s="60"/>
      <c r="AO113" s="60"/>
      <c r="AP113" s="60"/>
      <c r="AQ113" s="60"/>
      <c r="AR113" s="60"/>
      <c r="AS113" s="52"/>
      <c r="AT113" s="58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59"/>
      <c r="BQ113" s="81"/>
      <c r="BR113" s="151">
        <f t="shared" si="4"/>
      </c>
      <c r="BS113" s="151">
        <f t="shared" si="5"/>
      </c>
      <c r="BT113" s="152">
        <f t="shared" si="3"/>
      </c>
    </row>
    <row r="114" spans="1:72" ht="13.5">
      <c r="A114" s="2">
        <v>109</v>
      </c>
      <c r="B114" s="72"/>
      <c r="C114" s="78"/>
      <c r="D114" s="60"/>
      <c r="E114" s="60"/>
      <c r="F114" s="78"/>
      <c r="G114" s="58"/>
      <c r="H114" s="72"/>
      <c r="I114" s="58"/>
      <c r="J114" s="60"/>
      <c r="K114" s="60"/>
      <c r="L114" s="60"/>
      <c r="M114" s="60"/>
      <c r="N114" s="60"/>
      <c r="O114" s="81"/>
      <c r="P114" s="72"/>
      <c r="Q114" s="81"/>
      <c r="R114" s="58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81"/>
      <c r="AJ114" s="81"/>
      <c r="AK114" s="52"/>
      <c r="AL114" s="60"/>
      <c r="AM114" s="60"/>
      <c r="AN114" s="60"/>
      <c r="AO114" s="60"/>
      <c r="AP114" s="60"/>
      <c r="AQ114" s="60"/>
      <c r="AR114" s="60"/>
      <c r="AS114" s="52"/>
      <c r="AT114" s="58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59"/>
      <c r="BQ114" s="81"/>
      <c r="BR114" s="151">
        <f t="shared" si="4"/>
      </c>
      <c r="BS114" s="151">
        <f t="shared" si="5"/>
      </c>
      <c r="BT114" s="152">
        <f t="shared" si="3"/>
      </c>
    </row>
    <row r="115" spans="1:72" ht="13.5">
      <c r="A115" s="2">
        <v>110</v>
      </c>
      <c r="B115" s="72"/>
      <c r="C115" s="78"/>
      <c r="D115" s="60"/>
      <c r="E115" s="60"/>
      <c r="F115" s="78"/>
      <c r="G115" s="58"/>
      <c r="H115" s="72"/>
      <c r="I115" s="58"/>
      <c r="J115" s="60"/>
      <c r="K115" s="60"/>
      <c r="L115" s="60"/>
      <c r="M115" s="60"/>
      <c r="N115" s="60"/>
      <c r="O115" s="81"/>
      <c r="P115" s="72"/>
      <c r="Q115" s="81"/>
      <c r="R115" s="58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81"/>
      <c r="AJ115" s="81"/>
      <c r="AK115" s="52"/>
      <c r="AL115" s="60"/>
      <c r="AM115" s="60"/>
      <c r="AN115" s="60"/>
      <c r="AO115" s="60"/>
      <c r="AP115" s="60"/>
      <c r="AQ115" s="60"/>
      <c r="AR115" s="60"/>
      <c r="AS115" s="52"/>
      <c r="AT115" s="58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59"/>
      <c r="BQ115" s="81"/>
      <c r="BR115" s="151">
        <f t="shared" si="4"/>
      </c>
      <c r="BS115" s="151">
        <f t="shared" si="5"/>
      </c>
      <c r="BT115" s="152">
        <f t="shared" si="3"/>
      </c>
    </row>
    <row r="116" spans="1:72" ht="13.5">
      <c r="A116" s="2">
        <v>111</v>
      </c>
      <c r="B116" s="72"/>
      <c r="C116" s="78"/>
      <c r="D116" s="60"/>
      <c r="E116" s="60"/>
      <c r="F116" s="78"/>
      <c r="G116" s="58"/>
      <c r="H116" s="72"/>
      <c r="I116" s="58"/>
      <c r="J116" s="60"/>
      <c r="K116" s="60"/>
      <c r="L116" s="60"/>
      <c r="M116" s="60"/>
      <c r="N116" s="60"/>
      <c r="O116" s="81"/>
      <c r="P116" s="72"/>
      <c r="Q116" s="81"/>
      <c r="R116" s="58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81"/>
      <c r="AJ116" s="81"/>
      <c r="AK116" s="52"/>
      <c r="AL116" s="60"/>
      <c r="AM116" s="60"/>
      <c r="AN116" s="60"/>
      <c r="AO116" s="60"/>
      <c r="AP116" s="60"/>
      <c r="AQ116" s="60"/>
      <c r="AR116" s="60"/>
      <c r="AS116" s="52"/>
      <c r="AT116" s="58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59"/>
      <c r="BQ116" s="81"/>
      <c r="BR116" s="151">
        <f t="shared" si="4"/>
      </c>
      <c r="BS116" s="151">
        <f t="shared" si="5"/>
      </c>
      <c r="BT116" s="152">
        <f t="shared" si="3"/>
      </c>
    </row>
    <row r="117" spans="1:72" ht="13.5">
      <c r="A117" s="2">
        <v>112</v>
      </c>
      <c r="B117" s="72"/>
      <c r="C117" s="78"/>
      <c r="D117" s="60"/>
      <c r="E117" s="60"/>
      <c r="F117" s="78"/>
      <c r="G117" s="58"/>
      <c r="H117" s="72"/>
      <c r="I117" s="58"/>
      <c r="J117" s="60"/>
      <c r="K117" s="60"/>
      <c r="L117" s="60"/>
      <c r="M117" s="60"/>
      <c r="N117" s="60"/>
      <c r="O117" s="81"/>
      <c r="P117" s="72"/>
      <c r="Q117" s="81"/>
      <c r="R117" s="58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81"/>
      <c r="AJ117" s="81"/>
      <c r="AK117" s="52"/>
      <c r="AL117" s="60"/>
      <c r="AM117" s="60"/>
      <c r="AN117" s="60"/>
      <c r="AO117" s="60"/>
      <c r="AP117" s="60"/>
      <c r="AQ117" s="60"/>
      <c r="AR117" s="60"/>
      <c r="AS117" s="52"/>
      <c r="AT117" s="58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59"/>
      <c r="BQ117" s="81"/>
      <c r="BR117" s="151">
        <f t="shared" si="4"/>
      </c>
      <c r="BS117" s="151">
        <f t="shared" si="5"/>
      </c>
      <c r="BT117" s="152">
        <f t="shared" si="3"/>
      </c>
    </row>
    <row r="118" spans="1:72" ht="13.5">
      <c r="A118" s="2">
        <v>113</v>
      </c>
      <c r="B118" s="72"/>
      <c r="C118" s="78"/>
      <c r="D118" s="60"/>
      <c r="E118" s="60"/>
      <c r="F118" s="78"/>
      <c r="G118" s="58"/>
      <c r="H118" s="72"/>
      <c r="I118" s="58"/>
      <c r="J118" s="60"/>
      <c r="K118" s="60"/>
      <c r="L118" s="60"/>
      <c r="M118" s="60"/>
      <c r="N118" s="60"/>
      <c r="O118" s="81"/>
      <c r="P118" s="72"/>
      <c r="Q118" s="81"/>
      <c r="R118" s="58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81"/>
      <c r="AJ118" s="81"/>
      <c r="AK118" s="52"/>
      <c r="AL118" s="60"/>
      <c r="AM118" s="60"/>
      <c r="AN118" s="60"/>
      <c r="AO118" s="60"/>
      <c r="AP118" s="60"/>
      <c r="AQ118" s="60"/>
      <c r="AR118" s="60"/>
      <c r="AS118" s="52"/>
      <c r="AT118" s="58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59"/>
      <c r="BQ118" s="81"/>
      <c r="BR118" s="151">
        <f t="shared" si="4"/>
      </c>
      <c r="BS118" s="151">
        <f t="shared" si="5"/>
      </c>
      <c r="BT118" s="152">
        <f t="shared" si="3"/>
      </c>
    </row>
    <row r="119" spans="1:72" ht="13.5">
      <c r="A119" s="2">
        <v>114</v>
      </c>
      <c r="B119" s="72"/>
      <c r="C119" s="78"/>
      <c r="D119" s="60"/>
      <c r="E119" s="60"/>
      <c r="F119" s="78"/>
      <c r="G119" s="58"/>
      <c r="H119" s="72"/>
      <c r="I119" s="58"/>
      <c r="J119" s="60"/>
      <c r="K119" s="60"/>
      <c r="L119" s="60"/>
      <c r="M119" s="60"/>
      <c r="N119" s="60"/>
      <c r="O119" s="81"/>
      <c r="P119" s="72"/>
      <c r="Q119" s="81"/>
      <c r="R119" s="58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81"/>
      <c r="AJ119" s="81"/>
      <c r="AK119" s="52"/>
      <c r="AL119" s="60"/>
      <c r="AM119" s="60"/>
      <c r="AN119" s="60"/>
      <c r="AO119" s="60"/>
      <c r="AP119" s="60"/>
      <c r="AQ119" s="60"/>
      <c r="AR119" s="60"/>
      <c r="AS119" s="52"/>
      <c r="AT119" s="58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59"/>
      <c r="BQ119" s="81"/>
      <c r="BR119" s="151">
        <f t="shared" si="4"/>
      </c>
      <c r="BS119" s="151">
        <f t="shared" si="5"/>
      </c>
      <c r="BT119" s="152">
        <f t="shared" si="3"/>
      </c>
    </row>
    <row r="120" spans="1:72" ht="13.5">
      <c r="A120" s="2">
        <v>115</v>
      </c>
      <c r="B120" s="72"/>
      <c r="C120" s="78"/>
      <c r="D120" s="60"/>
      <c r="E120" s="60"/>
      <c r="F120" s="78"/>
      <c r="G120" s="58"/>
      <c r="H120" s="72"/>
      <c r="I120" s="58"/>
      <c r="J120" s="60"/>
      <c r="K120" s="60"/>
      <c r="L120" s="60"/>
      <c r="M120" s="60"/>
      <c r="N120" s="60"/>
      <c r="O120" s="81"/>
      <c r="P120" s="72"/>
      <c r="Q120" s="81"/>
      <c r="R120" s="58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81"/>
      <c r="AJ120" s="81"/>
      <c r="AK120" s="52"/>
      <c r="AL120" s="60"/>
      <c r="AM120" s="60"/>
      <c r="AN120" s="60"/>
      <c r="AO120" s="60"/>
      <c r="AP120" s="60"/>
      <c r="AQ120" s="60"/>
      <c r="AR120" s="60"/>
      <c r="AS120" s="52"/>
      <c r="AT120" s="58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59"/>
      <c r="BQ120" s="81"/>
      <c r="BR120" s="151">
        <f t="shared" si="4"/>
      </c>
      <c r="BS120" s="151">
        <f t="shared" si="5"/>
      </c>
      <c r="BT120" s="152">
        <f t="shared" si="3"/>
      </c>
    </row>
    <row r="121" spans="1:72" ht="13.5">
      <c r="A121" s="2">
        <v>116</v>
      </c>
      <c r="B121" s="72"/>
      <c r="C121" s="78"/>
      <c r="D121" s="60"/>
      <c r="E121" s="60"/>
      <c r="F121" s="78"/>
      <c r="G121" s="58"/>
      <c r="H121" s="72"/>
      <c r="I121" s="58"/>
      <c r="J121" s="60"/>
      <c r="K121" s="60"/>
      <c r="L121" s="60"/>
      <c r="M121" s="60"/>
      <c r="N121" s="60"/>
      <c r="O121" s="81"/>
      <c r="P121" s="72"/>
      <c r="Q121" s="81"/>
      <c r="R121" s="58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81"/>
      <c r="AJ121" s="81"/>
      <c r="AK121" s="52"/>
      <c r="AL121" s="60"/>
      <c r="AM121" s="60"/>
      <c r="AN121" s="60"/>
      <c r="AO121" s="60"/>
      <c r="AP121" s="60"/>
      <c r="AQ121" s="60"/>
      <c r="AR121" s="60"/>
      <c r="AS121" s="52"/>
      <c r="AT121" s="58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59"/>
      <c r="BQ121" s="81"/>
      <c r="BR121" s="151">
        <f t="shared" si="4"/>
      </c>
      <c r="BS121" s="151">
        <f t="shared" si="5"/>
      </c>
      <c r="BT121" s="152">
        <f t="shared" si="3"/>
      </c>
    </row>
    <row r="122" spans="1:72" ht="13.5">
      <c r="A122" s="2">
        <v>117</v>
      </c>
      <c r="B122" s="72"/>
      <c r="C122" s="78"/>
      <c r="D122" s="60"/>
      <c r="E122" s="60"/>
      <c r="F122" s="78"/>
      <c r="G122" s="58"/>
      <c r="H122" s="72"/>
      <c r="I122" s="58"/>
      <c r="J122" s="60"/>
      <c r="K122" s="60"/>
      <c r="L122" s="60"/>
      <c r="M122" s="60"/>
      <c r="N122" s="60"/>
      <c r="O122" s="81"/>
      <c r="P122" s="72"/>
      <c r="Q122" s="81"/>
      <c r="R122" s="58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81"/>
      <c r="AJ122" s="81"/>
      <c r="AK122" s="52"/>
      <c r="AL122" s="60"/>
      <c r="AM122" s="60"/>
      <c r="AN122" s="60"/>
      <c r="AO122" s="60"/>
      <c r="AP122" s="60"/>
      <c r="AQ122" s="60"/>
      <c r="AR122" s="60"/>
      <c r="AS122" s="52"/>
      <c r="AT122" s="58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59"/>
      <c r="BQ122" s="81"/>
      <c r="BR122" s="151">
        <f t="shared" si="4"/>
      </c>
      <c r="BS122" s="151">
        <f t="shared" si="5"/>
      </c>
      <c r="BT122" s="152">
        <f t="shared" si="3"/>
      </c>
    </row>
    <row r="123" spans="1:72" ht="13.5">
      <c r="A123" s="2">
        <v>118</v>
      </c>
      <c r="B123" s="72"/>
      <c r="C123" s="78"/>
      <c r="D123" s="60"/>
      <c r="E123" s="60"/>
      <c r="F123" s="78"/>
      <c r="G123" s="58"/>
      <c r="H123" s="72"/>
      <c r="I123" s="58"/>
      <c r="J123" s="60"/>
      <c r="K123" s="60"/>
      <c r="L123" s="60"/>
      <c r="M123" s="60"/>
      <c r="N123" s="60"/>
      <c r="O123" s="81"/>
      <c r="P123" s="72"/>
      <c r="Q123" s="81"/>
      <c r="R123" s="58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81"/>
      <c r="AJ123" s="81"/>
      <c r="AK123" s="52"/>
      <c r="AL123" s="60"/>
      <c r="AM123" s="60"/>
      <c r="AN123" s="60"/>
      <c r="AO123" s="60"/>
      <c r="AP123" s="60"/>
      <c r="AQ123" s="60"/>
      <c r="AR123" s="60"/>
      <c r="AS123" s="52"/>
      <c r="AT123" s="58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59"/>
      <c r="BQ123" s="81"/>
      <c r="BR123" s="151">
        <f t="shared" si="4"/>
      </c>
      <c r="BS123" s="151">
        <f t="shared" si="5"/>
      </c>
      <c r="BT123" s="152">
        <f t="shared" si="3"/>
      </c>
    </row>
    <row r="124" spans="1:72" ht="13.5">
      <c r="A124" s="2">
        <v>119</v>
      </c>
      <c r="B124" s="72"/>
      <c r="C124" s="78"/>
      <c r="D124" s="60"/>
      <c r="E124" s="60"/>
      <c r="F124" s="78"/>
      <c r="G124" s="58"/>
      <c r="H124" s="72"/>
      <c r="I124" s="58"/>
      <c r="J124" s="60"/>
      <c r="K124" s="60"/>
      <c r="L124" s="60"/>
      <c r="M124" s="60"/>
      <c r="N124" s="60"/>
      <c r="O124" s="81"/>
      <c r="P124" s="72"/>
      <c r="Q124" s="81"/>
      <c r="R124" s="58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81"/>
      <c r="AJ124" s="81"/>
      <c r="AK124" s="52"/>
      <c r="AL124" s="60"/>
      <c r="AM124" s="60"/>
      <c r="AN124" s="60"/>
      <c r="AO124" s="60"/>
      <c r="AP124" s="60"/>
      <c r="AQ124" s="60"/>
      <c r="AR124" s="60"/>
      <c r="AS124" s="52"/>
      <c r="AT124" s="58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59"/>
      <c r="BQ124" s="81"/>
      <c r="BR124" s="151">
        <f t="shared" si="4"/>
      </c>
      <c r="BS124" s="151">
        <f t="shared" si="5"/>
      </c>
      <c r="BT124" s="152">
        <f t="shared" si="3"/>
      </c>
    </row>
    <row r="125" spans="1:72" ht="13.5">
      <c r="A125" s="2">
        <v>120</v>
      </c>
      <c r="B125" s="72"/>
      <c r="C125" s="78"/>
      <c r="D125" s="60"/>
      <c r="E125" s="60"/>
      <c r="F125" s="78"/>
      <c r="G125" s="58"/>
      <c r="H125" s="72"/>
      <c r="I125" s="58"/>
      <c r="J125" s="60"/>
      <c r="K125" s="60"/>
      <c r="L125" s="60"/>
      <c r="M125" s="60"/>
      <c r="N125" s="60"/>
      <c r="O125" s="81"/>
      <c r="P125" s="72"/>
      <c r="Q125" s="81"/>
      <c r="R125" s="58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81"/>
      <c r="AJ125" s="81"/>
      <c r="AK125" s="52"/>
      <c r="AL125" s="60"/>
      <c r="AM125" s="60"/>
      <c r="AN125" s="60"/>
      <c r="AO125" s="60"/>
      <c r="AP125" s="60"/>
      <c r="AQ125" s="60"/>
      <c r="AR125" s="60"/>
      <c r="AS125" s="52"/>
      <c r="AT125" s="58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59"/>
      <c r="BQ125" s="81"/>
      <c r="BR125" s="151">
        <f t="shared" si="4"/>
      </c>
      <c r="BS125" s="151">
        <f t="shared" si="5"/>
      </c>
      <c r="BT125" s="152">
        <f t="shared" si="3"/>
      </c>
    </row>
    <row r="126" spans="1:72" ht="13.5">
      <c r="A126" s="2">
        <v>121</v>
      </c>
      <c r="B126" s="72"/>
      <c r="C126" s="78"/>
      <c r="D126" s="60"/>
      <c r="E126" s="60"/>
      <c r="F126" s="78"/>
      <c r="G126" s="58"/>
      <c r="H126" s="72"/>
      <c r="I126" s="58"/>
      <c r="J126" s="60"/>
      <c r="K126" s="60"/>
      <c r="L126" s="60"/>
      <c r="M126" s="60"/>
      <c r="N126" s="60"/>
      <c r="O126" s="81"/>
      <c r="P126" s="72"/>
      <c r="Q126" s="81"/>
      <c r="R126" s="58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81"/>
      <c r="AJ126" s="81"/>
      <c r="AK126" s="52"/>
      <c r="AL126" s="60"/>
      <c r="AM126" s="60"/>
      <c r="AN126" s="60"/>
      <c r="AO126" s="60"/>
      <c r="AP126" s="60"/>
      <c r="AQ126" s="60"/>
      <c r="AR126" s="60"/>
      <c r="AS126" s="52"/>
      <c r="AT126" s="58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59"/>
      <c r="BQ126" s="81"/>
      <c r="BR126" s="151">
        <f t="shared" si="4"/>
      </c>
      <c r="BS126" s="151">
        <f t="shared" si="5"/>
      </c>
      <c r="BT126" s="152">
        <f t="shared" si="3"/>
      </c>
    </row>
    <row r="127" spans="1:72" ht="13.5">
      <c r="A127" s="2">
        <v>122</v>
      </c>
      <c r="B127" s="72"/>
      <c r="C127" s="78"/>
      <c r="D127" s="60"/>
      <c r="E127" s="60"/>
      <c r="F127" s="78"/>
      <c r="G127" s="58"/>
      <c r="H127" s="72"/>
      <c r="I127" s="58"/>
      <c r="J127" s="60"/>
      <c r="K127" s="60"/>
      <c r="L127" s="60"/>
      <c r="M127" s="60"/>
      <c r="N127" s="60"/>
      <c r="O127" s="81"/>
      <c r="P127" s="72"/>
      <c r="Q127" s="81"/>
      <c r="R127" s="58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81"/>
      <c r="AJ127" s="81"/>
      <c r="AK127" s="52"/>
      <c r="AL127" s="60"/>
      <c r="AM127" s="60"/>
      <c r="AN127" s="60"/>
      <c r="AO127" s="60"/>
      <c r="AP127" s="60"/>
      <c r="AQ127" s="60"/>
      <c r="AR127" s="60"/>
      <c r="AS127" s="52"/>
      <c r="AT127" s="58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59"/>
      <c r="BQ127" s="81"/>
      <c r="BR127" s="151">
        <f t="shared" si="4"/>
      </c>
      <c r="BS127" s="151">
        <f t="shared" si="5"/>
      </c>
      <c r="BT127" s="152">
        <f t="shared" si="3"/>
      </c>
    </row>
    <row r="128" spans="1:72" ht="13.5">
      <c r="A128" s="2">
        <v>123</v>
      </c>
      <c r="B128" s="72"/>
      <c r="C128" s="78"/>
      <c r="D128" s="60"/>
      <c r="E128" s="60"/>
      <c r="F128" s="78"/>
      <c r="G128" s="58"/>
      <c r="H128" s="72"/>
      <c r="I128" s="58"/>
      <c r="J128" s="60"/>
      <c r="K128" s="60"/>
      <c r="L128" s="60"/>
      <c r="M128" s="60"/>
      <c r="N128" s="60"/>
      <c r="O128" s="81"/>
      <c r="P128" s="72"/>
      <c r="Q128" s="81"/>
      <c r="R128" s="58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81"/>
      <c r="AJ128" s="81"/>
      <c r="AK128" s="52"/>
      <c r="AL128" s="60"/>
      <c r="AM128" s="60"/>
      <c r="AN128" s="60"/>
      <c r="AO128" s="60"/>
      <c r="AP128" s="60"/>
      <c r="AQ128" s="60"/>
      <c r="AR128" s="60"/>
      <c r="AS128" s="52"/>
      <c r="AT128" s="58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59"/>
      <c r="BQ128" s="81"/>
      <c r="BR128" s="151">
        <f t="shared" si="4"/>
      </c>
      <c r="BS128" s="151">
        <f t="shared" si="5"/>
      </c>
      <c r="BT128" s="152">
        <f t="shared" si="3"/>
      </c>
    </row>
    <row r="129" spans="1:72" ht="13.5">
      <c r="A129" s="2">
        <v>124</v>
      </c>
      <c r="B129" s="72"/>
      <c r="C129" s="78"/>
      <c r="D129" s="60"/>
      <c r="E129" s="60"/>
      <c r="F129" s="78"/>
      <c r="G129" s="58"/>
      <c r="H129" s="72"/>
      <c r="I129" s="58"/>
      <c r="J129" s="60"/>
      <c r="K129" s="60"/>
      <c r="L129" s="60"/>
      <c r="M129" s="60"/>
      <c r="N129" s="60"/>
      <c r="O129" s="81"/>
      <c r="P129" s="72"/>
      <c r="Q129" s="81"/>
      <c r="R129" s="58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81"/>
      <c r="AJ129" s="81"/>
      <c r="AK129" s="52"/>
      <c r="AL129" s="60"/>
      <c r="AM129" s="60"/>
      <c r="AN129" s="60"/>
      <c r="AO129" s="60"/>
      <c r="AP129" s="60"/>
      <c r="AQ129" s="60"/>
      <c r="AR129" s="60"/>
      <c r="AS129" s="52"/>
      <c r="AT129" s="58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59"/>
      <c r="BQ129" s="81"/>
      <c r="BR129" s="151">
        <f t="shared" si="4"/>
      </c>
      <c r="BS129" s="151">
        <f t="shared" si="5"/>
      </c>
      <c r="BT129" s="152">
        <f t="shared" si="3"/>
      </c>
    </row>
    <row r="130" spans="1:72" ht="13.5">
      <c r="A130" s="2">
        <v>125</v>
      </c>
      <c r="B130" s="72"/>
      <c r="C130" s="78"/>
      <c r="D130" s="60"/>
      <c r="E130" s="60"/>
      <c r="F130" s="78"/>
      <c r="G130" s="58"/>
      <c r="H130" s="72"/>
      <c r="I130" s="58"/>
      <c r="J130" s="60"/>
      <c r="K130" s="60"/>
      <c r="L130" s="60"/>
      <c r="M130" s="60"/>
      <c r="N130" s="60"/>
      <c r="O130" s="81"/>
      <c r="P130" s="72"/>
      <c r="Q130" s="81"/>
      <c r="R130" s="58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81"/>
      <c r="AJ130" s="81"/>
      <c r="AK130" s="52"/>
      <c r="AL130" s="60"/>
      <c r="AM130" s="60"/>
      <c r="AN130" s="60"/>
      <c r="AO130" s="60"/>
      <c r="AP130" s="60"/>
      <c r="AQ130" s="60"/>
      <c r="AR130" s="60"/>
      <c r="AS130" s="52"/>
      <c r="AT130" s="58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59"/>
      <c r="BQ130" s="81"/>
      <c r="BR130" s="151">
        <f t="shared" si="4"/>
      </c>
      <c r="BS130" s="151">
        <f t="shared" si="5"/>
      </c>
      <c r="BT130" s="152">
        <f t="shared" si="3"/>
      </c>
    </row>
    <row r="131" spans="1:72" ht="13.5">
      <c r="A131" s="2">
        <v>126</v>
      </c>
      <c r="B131" s="72"/>
      <c r="C131" s="78"/>
      <c r="D131" s="60"/>
      <c r="E131" s="60"/>
      <c r="F131" s="78"/>
      <c r="G131" s="58"/>
      <c r="H131" s="72"/>
      <c r="I131" s="58"/>
      <c r="J131" s="60"/>
      <c r="K131" s="60"/>
      <c r="L131" s="60"/>
      <c r="M131" s="60"/>
      <c r="N131" s="60"/>
      <c r="O131" s="81"/>
      <c r="P131" s="72"/>
      <c r="Q131" s="81"/>
      <c r="R131" s="58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81"/>
      <c r="AJ131" s="81"/>
      <c r="AK131" s="52"/>
      <c r="AL131" s="60"/>
      <c r="AM131" s="60"/>
      <c r="AN131" s="60"/>
      <c r="AO131" s="60"/>
      <c r="AP131" s="60"/>
      <c r="AQ131" s="60"/>
      <c r="AR131" s="60"/>
      <c r="AS131" s="52"/>
      <c r="AT131" s="58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59"/>
      <c r="BQ131" s="81"/>
      <c r="BR131" s="151">
        <f t="shared" si="4"/>
      </c>
      <c r="BS131" s="151">
        <f t="shared" si="5"/>
      </c>
      <c r="BT131" s="152">
        <f t="shared" si="3"/>
      </c>
    </row>
    <row r="132" spans="1:72" ht="13.5">
      <c r="A132" s="2">
        <v>127</v>
      </c>
      <c r="B132" s="72"/>
      <c r="C132" s="78"/>
      <c r="D132" s="60"/>
      <c r="E132" s="60"/>
      <c r="F132" s="78"/>
      <c r="G132" s="58"/>
      <c r="H132" s="72"/>
      <c r="I132" s="58"/>
      <c r="J132" s="60"/>
      <c r="K132" s="60"/>
      <c r="L132" s="60"/>
      <c r="M132" s="60"/>
      <c r="N132" s="60"/>
      <c r="O132" s="81"/>
      <c r="P132" s="72"/>
      <c r="Q132" s="81"/>
      <c r="R132" s="58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81"/>
      <c r="AJ132" s="81"/>
      <c r="AK132" s="52"/>
      <c r="AL132" s="60"/>
      <c r="AM132" s="60"/>
      <c r="AN132" s="60"/>
      <c r="AO132" s="60"/>
      <c r="AP132" s="60"/>
      <c r="AQ132" s="60"/>
      <c r="AR132" s="60"/>
      <c r="AS132" s="52"/>
      <c r="AT132" s="58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59"/>
      <c r="BQ132" s="81"/>
      <c r="BR132" s="151">
        <f t="shared" si="4"/>
      </c>
      <c r="BS132" s="151">
        <f t="shared" si="5"/>
      </c>
      <c r="BT132" s="152">
        <f t="shared" si="3"/>
      </c>
    </row>
    <row r="133" spans="1:72" ht="13.5">
      <c r="A133" s="2">
        <v>128</v>
      </c>
      <c r="B133" s="72"/>
      <c r="C133" s="78"/>
      <c r="D133" s="60"/>
      <c r="E133" s="60"/>
      <c r="F133" s="78"/>
      <c r="G133" s="58"/>
      <c r="H133" s="72"/>
      <c r="I133" s="58"/>
      <c r="J133" s="60"/>
      <c r="K133" s="60"/>
      <c r="L133" s="60"/>
      <c r="M133" s="60"/>
      <c r="N133" s="60"/>
      <c r="O133" s="81"/>
      <c r="P133" s="72"/>
      <c r="Q133" s="81"/>
      <c r="R133" s="58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81"/>
      <c r="AJ133" s="81"/>
      <c r="AK133" s="52"/>
      <c r="AL133" s="60"/>
      <c r="AM133" s="60"/>
      <c r="AN133" s="60"/>
      <c r="AO133" s="60"/>
      <c r="AP133" s="60"/>
      <c r="AQ133" s="60"/>
      <c r="AR133" s="60"/>
      <c r="AS133" s="52"/>
      <c r="AT133" s="58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59"/>
      <c r="BQ133" s="81"/>
      <c r="BR133" s="151">
        <f t="shared" si="4"/>
      </c>
      <c r="BS133" s="151">
        <f t="shared" si="5"/>
      </c>
      <c r="BT133" s="152">
        <f t="shared" si="3"/>
      </c>
    </row>
    <row r="134" spans="1:72" ht="13.5">
      <c r="A134" s="2">
        <v>129</v>
      </c>
      <c r="B134" s="72"/>
      <c r="C134" s="78"/>
      <c r="D134" s="60"/>
      <c r="E134" s="60"/>
      <c r="F134" s="78"/>
      <c r="G134" s="58"/>
      <c r="H134" s="72"/>
      <c r="I134" s="58"/>
      <c r="J134" s="60"/>
      <c r="K134" s="60"/>
      <c r="L134" s="60"/>
      <c r="M134" s="60"/>
      <c r="N134" s="60"/>
      <c r="O134" s="81"/>
      <c r="P134" s="72"/>
      <c r="Q134" s="81"/>
      <c r="R134" s="58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81"/>
      <c r="AJ134" s="81"/>
      <c r="AK134" s="52"/>
      <c r="AL134" s="60"/>
      <c r="AM134" s="60"/>
      <c r="AN134" s="60"/>
      <c r="AO134" s="60"/>
      <c r="AP134" s="60"/>
      <c r="AQ134" s="60"/>
      <c r="AR134" s="60"/>
      <c r="AS134" s="52"/>
      <c r="AT134" s="58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59"/>
      <c r="BQ134" s="81"/>
      <c r="BR134" s="151">
        <f t="shared" si="4"/>
      </c>
      <c r="BS134" s="151">
        <f t="shared" si="5"/>
      </c>
      <c r="BT134" s="152">
        <f aca="true" t="shared" si="6" ref="BT134:BT197">C134&amp;F134</f>
      </c>
    </row>
    <row r="135" spans="1:72" ht="13.5">
      <c r="A135" s="2">
        <v>130</v>
      </c>
      <c r="B135" s="72"/>
      <c r="C135" s="78"/>
      <c r="D135" s="60"/>
      <c r="E135" s="60"/>
      <c r="F135" s="78"/>
      <c r="G135" s="58"/>
      <c r="H135" s="72"/>
      <c r="I135" s="58"/>
      <c r="J135" s="60"/>
      <c r="K135" s="60"/>
      <c r="L135" s="60"/>
      <c r="M135" s="60"/>
      <c r="N135" s="60"/>
      <c r="O135" s="81"/>
      <c r="P135" s="72"/>
      <c r="Q135" s="81"/>
      <c r="R135" s="58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81"/>
      <c r="AJ135" s="81"/>
      <c r="AK135" s="52"/>
      <c r="AL135" s="60"/>
      <c r="AM135" s="60"/>
      <c r="AN135" s="60"/>
      <c r="AO135" s="60"/>
      <c r="AP135" s="60"/>
      <c r="AQ135" s="60"/>
      <c r="AR135" s="60"/>
      <c r="AS135" s="52"/>
      <c r="AT135" s="58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59"/>
      <c r="BQ135" s="81"/>
      <c r="BR135" s="151">
        <f aca="true" t="shared" si="7" ref="BR135:BR198">C135&amp;D135</f>
      </c>
      <c r="BS135" s="151">
        <f aca="true" t="shared" si="8" ref="BS135:BS198">C135&amp;E135</f>
      </c>
      <c r="BT135" s="152">
        <f t="shared" si="6"/>
      </c>
    </row>
    <row r="136" spans="1:72" ht="13.5">
      <c r="A136" s="2">
        <v>131</v>
      </c>
      <c r="B136" s="72"/>
      <c r="C136" s="78"/>
      <c r="D136" s="60"/>
      <c r="E136" s="60"/>
      <c r="F136" s="78"/>
      <c r="G136" s="58"/>
      <c r="H136" s="72"/>
      <c r="I136" s="58"/>
      <c r="J136" s="60"/>
      <c r="K136" s="60"/>
      <c r="L136" s="60"/>
      <c r="M136" s="60"/>
      <c r="N136" s="60"/>
      <c r="O136" s="81"/>
      <c r="P136" s="72"/>
      <c r="Q136" s="81"/>
      <c r="R136" s="58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81"/>
      <c r="AJ136" s="81"/>
      <c r="AK136" s="52"/>
      <c r="AL136" s="60"/>
      <c r="AM136" s="60"/>
      <c r="AN136" s="60"/>
      <c r="AO136" s="60"/>
      <c r="AP136" s="60"/>
      <c r="AQ136" s="60"/>
      <c r="AR136" s="60"/>
      <c r="AS136" s="52"/>
      <c r="AT136" s="58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59"/>
      <c r="BQ136" s="81"/>
      <c r="BR136" s="151">
        <f t="shared" si="7"/>
      </c>
      <c r="BS136" s="151">
        <f t="shared" si="8"/>
      </c>
      <c r="BT136" s="152">
        <f t="shared" si="6"/>
      </c>
    </row>
    <row r="137" spans="1:72" ht="13.5">
      <c r="A137" s="2">
        <v>132</v>
      </c>
      <c r="B137" s="72"/>
      <c r="C137" s="78"/>
      <c r="D137" s="60"/>
      <c r="E137" s="60"/>
      <c r="F137" s="78"/>
      <c r="G137" s="58"/>
      <c r="H137" s="72"/>
      <c r="I137" s="58"/>
      <c r="J137" s="60"/>
      <c r="K137" s="60"/>
      <c r="L137" s="60"/>
      <c r="M137" s="60"/>
      <c r="N137" s="60"/>
      <c r="O137" s="81"/>
      <c r="P137" s="72"/>
      <c r="Q137" s="81"/>
      <c r="R137" s="58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81"/>
      <c r="AJ137" s="81"/>
      <c r="AK137" s="52"/>
      <c r="AL137" s="60"/>
      <c r="AM137" s="60"/>
      <c r="AN137" s="60"/>
      <c r="AO137" s="60"/>
      <c r="AP137" s="60"/>
      <c r="AQ137" s="60"/>
      <c r="AR137" s="60"/>
      <c r="AS137" s="52"/>
      <c r="AT137" s="58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59"/>
      <c r="BQ137" s="81"/>
      <c r="BR137" s="151">
        <f t="shared" si="7"/>
      </c>
      <c r="BS137" s="151">
        <f t="shared" si="8"/>
      </c>
      <c r="BT137" s="152">
        <f t="shared" si="6"/>
      </c>
    </row>
    <row r="138" spans="1:72" ht="13.5">
      <c r="A138" s="2">
        <v>133</v>
      </c>
      <c r="B138" s="72"/>
      <c r="C138" s="78"/>
      <c r="D138" s="60"/>
      <c r="E138" s="60"/>
      <c r="F138" s="78"/>
      <c r="G138" s="58"/>
      <c r="H138" s="72"/>
      <c r="I138" s="58"/>
      <c r="J138" s="60"/>
      <c r="K138" s="60"/>
      <c r="L138" s="60"/>
      <c r="M138" s="60"/>
      <c r="N138" s="60"/>
      <c r="O138" s="81"/>
      <c r="P138" s="72"/>
      <c r="Q138" s="81"/>
      <c r="R138" s="58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81"/>
      <c r="AJ138" s="81"/>
      <c r="AK138" s="52"/>
      <c r="AL138" s="60"/>
      <c r="AM138" s="60"/>
      <c r="AN138" s="60"/>
      <c r="AO138" s="60"/>
      <c r="AP138" s="60"/>
      <c r="AQ138" s="60"/>
      <c r="AR138" s="60"/>
      <c r="AS138" s="52"/>
      <c r="AT138" s="58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59"/>
      <c r="BQ138" s="81"/>
      <c r="BR138" s="151">
        <f t="shared" si="7"/>
      </c>
      <c r="BS138" s="151">
        <f t="shared" si="8"/>
      </c>
      <c r="BT138" s="152">
        <f t="shared" si="6"/>
      </c>
    </row>
    <row r="139" spans="1:72" ht="13.5">
      <c r="A139" s="2">
        <v>134</v>
      </c>
      <c r="B139" s="72"/>
      <c r="C139" s="78"/>
      <c r="D139" s="60"/>
      <c r="E139" s="60"/>
      <c r="F139" s="78"/>
      <c r="G139" s="58"/>
      <c r="H139" s="72"/>
      <c r="I139" s="58"/>
      <c r="J139" s="60"/>
      <c r="K139" s="60"/>
      <c r="L139" s="60"/>
      <c r="M139" s="60"/>
      <c r="N139" s="60"/>
      <c r="O139" s="81"/>
      <c r="P139" s="72"/>
      <c r="Q139" s="81"/>
      <c r="R139" s="58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81"/>
      <c r="AJ139" s="81"/>
      <c r="AK139" s="52"/>
      <c r="AL139" s="60"/>
      <c r="AM139" s="60"/>
      <c r="AN139" s="60"/>
      <c r="AO139" s="60"/>
      <c r="AP139" s="60"/>
      <c r="AQ139" s="60"/>
      <c r="AR139" s="60"/>
      <c r="AS139" s="52"/>
      <c r="AT139" s="58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59"/>
      <c r="BQ139" s="81"/>
      <c r="BR139" s="151">
        <f t="shared" si="7"/>
      </c>
      <c r="BS139" s="151">
        <f t="shared" si="8"/>
      </c>
      <c r="BT139" s="152">
        <f t="shared" si="6"/>
      </c>
    </row>
    <row r="140" spans="1:72" ht="13.5">
      <c r="A140" s="2">
        <v>135</v>
      </c>
      <c r="B140" s="72"/>
      <c r="C140" s="78"/>
      <c r="D140" s="60"/>
      <c r="E140" s="60"/>
      <c r="F140" s="78"/>
      <c r="G140" s="58"/>
      <c r="H140" s="72"/>
      <c r="I140" s="58"/>
      <c r="J140" s="60"/>
      <c r="K140" s="60"/>
      <c r="L140" s="60"/>
      <c r="M140" s="60"/>
      <c r="N140" s="60"/>
      <c r="O140" s="81"/>
      <c r="P140" s="72"/>
      <c r="Q140" s="81"/>
      <c r="R140" s="58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81"/>
      <c r="AJ140" s="81"/>
      <c r="AK140" s="52"/>
      <c r="AL140" s="60"/>
      <c r="AM140" s="60"/>
      <c r="AN140" s="60"/>
      <c r="AO140" s="60"/>
      <c r="AP140" s="60"/>
      <c r="AQ140" s="60"/>
      <c r="AR140" s="60"/>
      <c r="AS140" s="52"/>
      <c r="AT140" s="58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59"/>
      <c r="BQ140" s="81"/>
      <c r="BR140" s="151">
        <f t="shared" si="7"/>
      </c>
      <c r="BS140" s="151">
        <f t="shared" si="8"/>
      </c>
      <c r="BT140" s="152">
        <f t="shared" si="6"/>
      </c>
    </row>
    <row r="141" spans="1:72" ht="13.5">
      <c r="A141" s="2">
        <v>136</v>
      </c>
      <c r="B141" s="72"/>
      <c r="C141" s="78"/>
      <c r="D141" s="60"/>
      <c r="E141" s="60"/>
      <c r="F141" s="78"/>
      <c r="G141" s="58"/>
      <c r="H141" s="72"/>
      <c r="I141" s="58"/>
      <c r="J141" s="60"/>
      <c r="K141" s="60"/>
      <c r="L141" s="60"/>
      <c r="M141" s="60"/>
      <c r="N141" s="60"/>
      <c r="O141" s="81"/>
      <c r="P141" s="72"/>
      <c r="Q141" s="81"/>
      <c r="R141" s="58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81"/>
      <c r="AJ141" s="81"/>
      <c r="AK141" s="52"/>
      <c r="AL141" s="60"/>
      <c r="AM141" s="60"/>
      <c r="AN141" s="60"/>
      <c r="AO141" s="60"/>
      <c r="AP141" s="60"/>
      <c r="AQ141" s="60"/>
      <c r="AR141" s="60"/>
      <c r="AS141" s="52"/>
      <c r="AT141" s="58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59"/>
      <c r="BQ141" s="81"/>
      <c r="BR141" s="151">
        <f t="shared" si="7"/>
      </c>
      <c r="BS141" s="151">
        <f t="shared" si="8"/>
      </c>
      <c r="BT141" s="152">
        <f t="shared" si="6"/>
      </c>
    </row>
    <row r="142" spans="1:72" ht="13.5">
      <c r="A142" s="2">
        <v>137</v>
      </c>
      <c r="B142" s="72"/>
      <c r="C142" s="78"/>
      <c r="D142" s="60"/>
      <c r="E142" s="60"/>
      <c r="F142" s="78"/>
      <c r="G142" s="58"/>
      <c r="H142" s="72"/>
      <c r="I142" s="58"/>
      <c r="J142" s="60"/>
      <c r="K142" s="60"/>
      <c r="L142" s="60"/>
      <c r="M142" s="60"/>
      <c r="N142" s="60"/>
      <c r="O142" s="81"/>
      <c r="P142" s="72"/>
      <c r="Q142" s="81"/>
      <c r="R142" s="58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81"/>
      <c r="AJ142" s="81"/>
      <c r="AK142" s="52"/>
      <c r="AL142" s="60"/>
      <c r="AM142" s="60"/>
      <c r="AN142" s="60"/>
      <c r="AO142" s="60"/>
      <c r="AP142" s="60"/>
      <c r="AQ142" s="60"/>
      <c r="AR142" s="60"/>
      <c r="AS142" s="52"/>
      <c r="AT142" s="58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59"/>
      <c r="BQ142" s="81"/>
      <c r="BR142" s="151">
        <f t="shared" si="7"/>
      </c>
      <c r="BS142" s="151">
        <f t="shared" si="8"/>
      </c>
      <c r="BT142" s="152">
        <f t="shared" si="6"/>
      </c>
    </row>
    <row r="143" spans="1:72" ht="13.5">
      <c r="A143" s="2">
        <v>138</v>
      </c>
      <c r="B143" s="72"/>
      <c r="C143" s="78"/>
      <c r="D143" s="60"/>
      <c r="E143" s="60"/>
      <c r="F143" s="78"/>
      <c r="G143" s="58"/>
      <c r="H143" s="72"/>
      <c r="I143" s="58"/>
      <c r="J143" s="60"/>
      <c r="K143" s="60"/>
      <c r="L143" s="60"/>
      <c r="M143" s="60"/>
      <c r="N143" s="60"/>
      <c r="O143" s="81"/>
      <c r="P143" s="72"/>
      <c r="Q143" s="81"/>
      <c r="R143" s="58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81"/>
      <c r="AJ143" s="81"/>
      <c r="AK143" s="52"/>
      <c r="AL143" s="60"/>
      <c r="AM143" s="60"/>
      <c r="AN143" s="60"/>
      <c r="AO143" s="60"/>
      <c r="AP143" s="60"/>
      <c r="AQ143" s="60"/>
      <c r="AR143" s="60"/>
      <c r="AS143" s="52"/>
      <c r="AT143" s="58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59"/>
      <c r="BQ143" s="81"/>
      <c r="BR143" s="151">
        <f t="shared" si="7"/>
      </c>
      <c r="BS143" s="151">
        <f t="shared" si="8"/>
      </c>
      <c r="BT143" s="152">
        <f t="shared" si="6"/>
      </c>
    </row>
    <row r="144" spans="1:72" ht="13.5">
      <c r="A144" s="2">
        <v>139</v>
      </c>
      <c r="B144" s="72"/>
      <c r="C144" s="78"/>
      <c r="D144" s="60"/>
      <c r="E144" s="60"/>
      <c r="F144" s="78"/>
      <c r="G144" s="58"/>
      <c r="H144" s="72"/>
      <c r="I144" s="58"/>
      <c r="J144" s="60"/>
      <c r="K144" s="60"/>
      <c r="L144" s="60"/>
      <c r="M144" s="60"/>
      <c r="N144" s="60"/>
      <c r="O144" s="81"/>
      <c r="P144" s="72"/>
      <c r="Q144" s="81"/>
      <c r="R144" s="58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81"/>
      <c r="AJ144" s="81"/>
      <c r="AK144" s="52"/>
      <c r="AL144" s="60"/>
      <c r="AM144" s="60"/>
      <c r="AN144" s="60"/>
      <c r="AO144" s="60"/>
      <c r="AP144" s="60"/>
      <c r="AQ144" s="60"/>
      <c r="AR144" s="60"/>
      <c r="AS144" s="52"/>
      <c r="AT144" s="58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59"/>
      <c r="BQ144" s="81"/>
      <c r="BR144" s="151">
        <f t="shared" si="7"/>
      </c>
      <c r="BS144" s="151">
        <f t="shared" si="8"/>
      </c>
      <c r="BT144" s="152">
        <f t="shared" si="6"/>
      </c>
    </row>
    <row r="145" spans="1:72" ht="13.5">
      <c r="A145" s="2">
        <v>140</v>
      </c>
      <c r="B145" s="72"/>
      <c r="C145" s="78"/>
      <c r="D145" s="60"/>
      <c r="E145" s="60"/>
      <c r="F145" s="78"/>
      <c r="G145" s="58"/>
      <c r="H145" s="72"/>
      <c r="I145" s="58"/>
      <c r="J145" s="60"/>
      <c r="K145" s="60"/>
      <c r="L145" s="60"/>
      <c r="M145" s="60"/>
      <c r="N145" s="60"/>
      <c r="O145" s="81"/>
      <c r="P145" s="72"/>
      <c r="Q145" s="81"/>
      <c r="R145" s="58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81"/>
      <c r="AJ145" s="81"/>
      <c r="AK145" s="52"/>
      <c r="AL145" s="60"/>
      <c r="AM145" s="60"/>
      <c r="AN145" s="60"/>
      <c r="AO145" s="60"/>
      <c r="AP145" s="60"/>
      <c r="AQ145" s="60"/>
      <c r="AR145" s="60"/>
      <c r="AS145" s="52"/>
      <c r="AT145" s="58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59"/>
      <c r="BQ145" s="81"/>
      <c r="BR145" s="151">
        <f t="shared" si="7"/>
      </c>
      <c r="BS145" s="151">
        <f t="shared" si="8"/>
      </c>
      <c r="BT145" s="152">
        <f t="shared" si="6"/>
      </c>
    </row>
    <row r="146" spans="1:72" ht="13.5">
      <c r="A146" s="2">
        <v>141</v>
      </c>
      <c r="B146" s="72"/>
      <c r="C146" s="78"/>
      <c r="D146" s="60"/>
      <c r="E146" s="60"/>
      <c r="F146" s="78"/>
      <c r="G146" s="58"/>
      <c r="H146" s="72"/>
      <c r="I146" s="58"/>
      <c r="J146" s="60"/>
      <c r="K146" s="60"/>
      <c r="L146" s="60"/>
      <c r="M146" s="60"/>
      <c r="N146" s="60"/>
      <c r="O146" s="81"/>
      <c r="P146" s="72"/>
      <c r="Q146" s="81"/>
      <c r="R146" s="58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81"/>
      <c r="AJ146" s="81"/>
      <c r="AK146" s="52"/>
      <c r="AL146" s="60"/>
      <c r="AM146" s="60"/>
      <c r="AN146" s="60"/>
      <c r="AO146" s="60"/>
      <c r="AP146" s="60"/>
      <c r="AQ146" s="60"/>
      <c r="AR146" s="60"/>
      <c r="AS146" s="52"/>
      <c r="AT146" s="58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59"/>
      <c r="BQ146" s="81"/>
      <c r="BR146" s="151">
        <f t="shared" si="7"/>
      </c>
      <c r="BS146" s="151">
        <f t="shared" si="8"/>
      </c>
      <c r="BT146" s="152">
        <f t="shared" si="6"/>
      </c>
    </row>
    <row r="147" spans="1:72" ht="13.5">
      <c r="A147" s="2">
        <v>142</v>
      </c>
      <c r="B147" s="72"/>
      <c r="C147" s="78"/>
      <c r="D147" s="60"/>
      <c r="E147" s="60"/>
      <c r="F147" s="78"/>
      <c r="G147" s="58"/>
      <c r="H147" s="72"/>
      <c r="I147" s="58"/>
      <c r="J147" s="60"/>
      <c r="K147" s="60"/>
      <c r="L147" s="60"/>
      <c r="M147" s="60"/>
      <c r="N147" s="60"/>
      <c r="O147" s="81"/>
      <c r="P147" s="72"/>
      <c r="Q147" s="81"/>
      <c r="R147" s="58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81"/>
      <c r="AJ147" s="81"/>
      <c r="AK147" s="52"/>
      <c r="AL147" s="60"/>
      <c r="AM147" s="60"/>
      <c r="AN147" s="60"/>
      <c r="AO147" s="60"/>
      <c r="AP147" s="60"/>
      <c r="AQ147" s="60"/>
      <c r="AR147" s="60"/>
      <c r="AS147" s="52"/>
      <c r="AT147" s="58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59"/>
      <c r="BQ147" s="81"/>
      <c r="BR147" s="151">
        <f t="shared" si="7"/>
      </c>
      <c r="BS147" s="151">
        <f t="shared" si="8"/>
      </c>
      <c r="BT147" s="152">
        <f t="shared" si="6"/>
      </c>
    </row>
    <row r="148" spans="1:72" ht="13.5">
      <c r="A148" s="2">
        <v>143</v>
      </c>
      <c r="B148" s="72"/>
      <c r="C148" s="78"/>
      <c r="D148" s="60"/>
      <c r="E148" s="60"/>
      <c r="F148" s="78"/>
      <c r="G148" s="58"/>
      <c r="H148" s="72"/>
      <c r="I148" s="58"/>
      <c r="J148" s="60"/>
      <c r="K148" s="60"/>
      <c r="L148" s="60"/>
      <c r="M148" s="60"/>
      <c r="N148" s="60"/>
      <c r="O148" s="81"/>
      <c r="P148" s="72"/>
      <c r="Q148" s="81"/>
      <c r="R148" s="58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81"/>
      <c r="AJ148" s="81"/>
      <c r="AK148" s="52"/>
      <c r="AL148" s="60"/>
      <c r="AM148" s="60"/>
      <c r="AN148" s="60"/>
      <c r="AO148" s="60"/>
      <c r="AP148" s="60"/>
      <c r="AQ148" s="60"/>
      <c r="AR148" s="60"/>
      <c r="AS148" s="52"/>
      <c r="AT148" s="58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59"/>
      <c r="BQ148" s="81"/>
      <c r="BR148" s="151">
        <f t="shared" si="7"/>
      </c>
      <c r="BS148" s="151">
        <f t="shared" si="8"/>
      </c>
      <c r="BT148" s="152">
        <f t="shared" si="6"/>
      </c>
    </row>
    <row r="149" spans="1:72" ht="13.5">
      <c r="A149" s="2">
        <v>144</v>
      </c>
      <c r="B149" s="72"/>
      <c r="C149" s="78"/>
      <c r="D149" s="60"/>
      <c r="E149" s="60"/>
      <c r="F149" s="78"/>
      <c r="G149" s="58"/>
      <c r="H149" s="72"/>
      <c r="I149" s="58"/>
      <c r="J149" s="60"/>
      <c r="K149" s="60"/>
      <c r="L149" s="60"/>
      <c r="M149" s="60"/>
      <c r="N149" s="60"/>
      <c r="O149" s="81"/>
      <c r="P149" s="72"/>
      <c r="Q149" s="81"/>
      <c r="R149" s="58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81"/>
      <c r="AJ149" s="81"/>
      <c r="AK149" s="52"/>
      <c r="AL149" s="60"/>
      <c r="AM149" s="60"/>
      <c r="AN149" s="60"/>
      <c r="AO149" s="60"/>
      <c r="AP149" s="60"/>
      <c r="AQ149" s="60"/>
      <c r="AR149" s="60"/>
      <c r="AS149" s="52"/>
      <c r="AT149" s="58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59"/>
      <c r="BQ149" s="81"/>
      <c r="BR149" s="151">
        <f t="shared" si="7"/>
      </c>
      <c r="BS149" s="151">
        <f t="shared" si="8"/>
      </c>
      <c r="BT149" s="152">
        <f t="shared" si="6"/>
      </c>
    </row>
    <row r="150" spans="1:72" ht="13.5">
      <c r="A150" s="2">
        <v>145</v>
      </c>
      <c r="B150" s="72"/>
      <c r="C150" s="78"/>
      <c r="D150" s="60"/>
      <c r="E150" s="60"/>
      <c r="F150" s="78"/>
      <c r="G150" s="58"/>
      <c r="H150" s="72"/>
      <c r="I150" s="58"/>
      <c r="J150" s="60"/>
      <c r="K150" s="60"/>
      <c r="L150" s="60"/>
      <c r="M150" s="60"/>
      <c r="N150" s="60"/>
      <c r="O150" s="81"/>
      <c r="P150" s="72"/>
      <c r="Q150" s="81"/>
      <c r="R150" s="58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81"/>
      <c r="AJ150" s="81"/>
      <c r="AK150" s="52"/>
      <c r="AL150" s="60"/>
      <c r="AM150" s="60"/>
      <c r="AN150" s="60"/>
      <c r="AO150" s="60"/>
      <c r="AP150" s="60"/>
      <c r="AQ150" s="60"/>
      <c r="AR150" s="60"/>
      <c r="AS150" s="52"/>
      <c r="AT150" s="58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59"/>
      <c r="BQ150" s="81"/>
      <c r="BR150" s="151">
        <f t="shared" si="7"/>
      </c>
      <c r="BS150" s="151">
        <f t="shared" si="8"/>
      </c>
      <c r="BT150" s="152">
        <f t="shared" si="6"/>
      </c>
    </row>
    <row r="151" spans="1:72" ht="13.5">
      <c r="A151" s="2">
        <v>146</v>
      </c>
      <c r="B151" s="72"/>
      <c r="C151" s="78"/>
      <c r="D151" s="60"/>
      <c r="E151" s="60"/>
      <c r="F151" s="78"/>
      <c r="G151" s="58"/>
      <c r="H151" s="72"/>
      <c r="I151" s="58"/>
      <c r="J151" s="60"/>
      <c r="K151" s="60"/>
      <c r="L151" s="60"/>
      <c r="M151" s="60"/>
      <c r="N151" s="60"/>
      <c r="O151" s="81"/>
      <c r="P151" s="72"/>
      <c r="Q151" s="81"/>
      <c r="R151" s="58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81"/>
      <c r="AJ151" s="81"/>
      <c r="AK151" s="52"/>
      <c r="AL151" s="60"/>
      <c r="AM151" s="60"/>
      <c r="AN151" s="60"/>
      <c r="AO151" s="60"/>
      <c r="AP151" s="60"/>
      <c r="AQ151" s="60"/>
      <c r="AR151" s="60"/>
      <c r="AS151" s="52"/>
      <c r="AT151" s="58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59"/>
      <c r="BQ151" s="81"/>
      <c r="BR151" s="151">
        <f t="shared" si="7"/>
      </c>
      <c r="BS151" s="151">
        <f t="shared" si="8"/>
      </c>
      <c r="BT151" s="152">
        <f t="shared" si="6"/>
      </c>
    </row>
    <row r="152" spans="1:72" ht="13.5">
      <c r="A152" s="2">
        <v>147</v>
      </c>
      <c r="B152" s="72"/>
      <c r="C152" s="78"/>
      <c r="D152" s="60"/>
      <c r="E152" s="60"/>
      <c r="F152" s="78"/>
      <c r="G152" s="58"/>
      <c r="H152" s="72"/>
      <c r="I152" s="58"/>
      <c r="J152" s="60"/>
      <c r="K152" s="60"/>
      <c r="L152" s="60"/>
      <c r="M152" s="60"/>
      <c r="N152" s="60"/>
      <c r="O152" s="81"/>
      <c r="P152" s="72"/>
      <c r="Q152" s="81"/>
      <c r="R152" s="58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81"/>
      <c r="AJ152" s="81"/>
      <c r="AK152" s="52"/>
      <c r="AL152" s="60"/>
      <c r="AM152" s="60"/>
      <c r="AN152" s="60"/>
      <c r="AO152" s="60"/>
      <c r="AP152" s="60"/>
      <c r="AQ152" s="60"/>
      <c r="AR152" s="60"/>
      <c r="AS152" s="52"/>
      <c r="AT152" s="58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59"/>
      <c r="BQ152" s="81"/>
      <c r="BR152" s="151">
        <f t="shared" si="7"/>
      </c>
      <c r="BS152" s="151">
        <f t="shared" si="8"/>
      </c>
      <c r="BT152" s="152">
        <f t="shared" si="6"/>
      </c>
    </row>
    <row r="153" spans="1:72" ht="13.5">
      <c r="A153" s="2">
        <v>148</v>
      </c>
      <c r="B153" s="72"/>
      <c r="C153" s="78"/>
      <c r="D153" s="60"/>
      <c r="E153" s="60"/>
      <c r="F153" s="78"/>
      <c r="G153" s="58"/>
      <c r="H153" s="72"/>
      <c r="I153" s="58"/>
      <c r="J153" s="60"/>
      <c r="K153" s="60"/>
      <c r="L153" s="60"/>
      <c r="M153" s="60"/>
      <c r="N153" s="60"/>
      <c r="O153" s="81"/>
      <c r="P153" s="72"/>
      <c r="Q153" s="81"/>
      <c r="R153" s="58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81"/>
      <c r="AJ153" s="81"/>
      <c r="AK153" s="52"/>
      <c r="AL153" s="60"/>
      <c r="AM153" s="60"/>
      <c r="AN153" s="60"/>
      <c r="AO153" s="60"/>
      <c r="AP153" s="60"/>
      <c r="AQ153" s="60"/>
      <c r="AR153" s="60"/>
      <c r="AS153" s="52"/>
      <c r="AT153" s="58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59"/>
      <c r="BQ153" s="81"/>
      <c r="BR153" s="151">
        <f t="shared" si="7"/>
      </c>
      <c r="BS153" s="151">
        <f t="shared" si="8"/>
      </c>
      <c r="BT153" s="152">
        <f t="shared" si="6"/>
      </c>
    </row>
    <row r="154" spans="1:72" ht="13.5">
      <c r="A154" s="2">
        <v>149</v>
      </c>
      <c r="B154" s="72"/>
      <c r="C154" s="78"/>
      <c r="D154" s="60"/>
      <c r="E154" s="60"/>
      <c r="F154" s="78"/>
      <c r="G154" s="58"/>
      <c r="H154" s="72"/>
      <c r="I154" s="58"/>
      <c r="J154" s="60"/>
      <c r="K154" s="60"/>
      <c r="L154" s="60"/>
      <c r="M154" s="60"/>
      <c r="N154" s="60"/>
      <c r="O154" s="81"/>
      <c r="P154" s="72"/>
      <c r="Q154" s="81"/>
      <c r="R154" s="58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81"/>
      <c r="AJ154" s="81"/>
      <c r="AK154" s="52"/>
      <c r="AL154" s="60"/>
      <c r="AM154" s="60"/>
      <c r="AN154" s="60"/>
      <c r="AO154" s="60"/>
      <c r="AP154" s="60"/>
      <c r="AQ154" s="60"/>
      <c r="AR154" s="60"/>
      <c r="AS154" s="52"/>
      <c r="AT154" s="58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59"/>
      <c r="BQ154" s="81"/>
      <c r="BR154" s="151">
        <f t="shared" si="7"/>
      </c>
      <c r="BS154" s="151">
        <f t="shared" si="8"/>
      </c>
      <c r="BT154" s="152">
        <f t="shared" si="6"/>
      </c>
    </row>
    <row r="155" spans="1:72" ht="13.5">
      <c r="A155" s="2">
        <v>150</v>
      </c>
      <c r="B155" s="72"/>
      <c r="C155" s="78"/>
      <c r="D155" s="60"/>
      <c r="E155" s="60"/>
      <c r="F155" s="78"/>
      <c r="G155" s="58"/>
      <c r="H155" s="72"/>
      <c r="I155" s="58"/>
      <c r="J155" s="60"/>
      <c r="K155" s="60"/>
      <c r="L155" s="60"/>
      <c r="M155" s="60"/>
      <c r="N155" s="60"/>
      <c r="O155" s="81"/>
      <c r="P155" s="72"/>
      <c r="Q155" s="81"/>
      <c r="R155" s="58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81"/>
      <c r="AJ155" s="81"/>
      <c r="AK155" s="52"/>
      <c r="AL155" s="60"/>
      <c r="AM155" s="60"/>
      <c r="AN155" s="60"/>
      <c r="AO155" s="60"/>
      <c r="AP155" s="60"/>
      <c r="AQ155" s="60"/>
      <c r="AR155" s="60"/>
      <c r="AS155" s="52"/>
      <c r="AT155" s="58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59"/>
      <c r="BQ155" s="81"/>
      <c r="BR155" s="151">
        <f t="shared" si="7"/>
      </c>
      <c r="BS155" s="151">
        <f t="shared" si="8"/>
      </c>
      <c r="BT155" s="152">
        <f t="shared" si="6"/>
      </c>
    </row>
    <row r="156" spans="1:72" ht="13.5">
      <c r="A156" s="2">
        <v>151</v>
      </c>
      <c r="B156" s="72"/>
      <c r="C156" s="78"/>
      <c r="D156" s="60"/>
      <c r="E156" s="60"/>
      <c r="F156" s="78"/>
      <c r="G156" s="58"/>
      <c r="H156" s="72"/>
      <c r="I156" s="58"/>
      <c r="J156" s="60"/>
      <c r="K156" s="60"/>
      <c r="L156" s="60"/>
      <c r="M156" s="60"/>
      <c r="N156" s="60"/>
      <c r="O156" s="81"/>
      <c r="P156" s="72"/>
      <c r="Q156" s="81"/>
      <c r="R156" s="58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81"/>
      <c r="AJ156" s="81"/>
      <c r="AK156" s="52"/>
      <c r="AL156" s="60"/>
      <c r="AM156" s="60"/>
      <c r="AN156" s="60"/>
      <c r="AO156" s="60"/>
      <c r="AP156" s="60"/>
      <c r="AQ156" s="60"/>
      <c r="AR156" s="60"/>
      <c r="AS156" s="52"/>
      <c r="AT156" s="58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59"/>
      <c r="BQ156" s="81"/>
      <c r="BR156" s="151">
        <f t="shared" si="7"/>
      </c>
      <c r="BS156" s="151">
        <f t="shared" si="8"/>
      </c>
      <c r="BT156" s="152">
        <f t="shared" si="6"/>
      </c>
    </row>
    <row r="157" spans="1:72" ht="13.5">
      <c r="A157" s="2">
        <v>152</v>
      </c>
      <c r="B157" s="72"/>
      <c r="C157" s="78"/>
      <c r="D157" s="60"/>
      <c r="E157" s="60"/>
      <c r="F157" s="78"/>
      <c r="G157" s="58"/>
      <c r="H157" s="72"/>
      <c r="I157" s="58"/>
      <c r="J157" s="60"/>
      <c r="K157" s="60"/>
      <c r="L157" s="60"/>
      <c r="M157" s="60"/>
      <c r="N157" s="60"/>
      <c r="O157" s="81"/>
      <c r="P157" s="72"/>
      <c r="Q157" s="81"/>
      <c r="R157" s="58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81"/>
      <c r="AJ157" s="81"/>
      <c r="AK157" s="52"/>
      <c r="AL157" s="60"/>
      <c r="AM157" s="60"/>
      <c r="AN157" s="60"/>
      <c r="AO157" s="60"/>
      <c r="AP157" s="60"/>
      <c r="AQ157" s="60"/>
      <c r="AR157" s="60"/>
      <c r="AS157" s="52"/>
      <c r="AT157" s="58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59"/>
      <c r="BQ157" s="81"/>
      <c r="BR157" s="151">
        <f t="shared" si="7"/>
      </c>
      <c r="BS157" s="151">
        <f t="shared" si="8"/>
      </c>
      <c r="BT157" s="152">
        <f t="shared" si="6"/>
      </c>
    </row>
    <row r="158" spans="1:72" ht="13.5">
      <c r="A158" s="2">
        <v>153</v>
      </c>
      <c r="B158" s="72"/>
      <c r="C158" s="78"/>
      <c r="D158" s="60"/>
      <c r="E158" s="60"/>
      <c r="F158" s="78"/>
      <c r="G158" s="58"/>
      <c r="H158" s="72"/>
      <c r="I158" s="58"/>
      <c r="J158" s="60"/>
      <c r="K158" s="60"/>
      <c r="L158" s="60"/>
      <c r="M158" s="60"/>
      <c r="N158" s="60"/>
      <c r="O158" s="81"/>
      <c r="P158" s="72"/>
      <c r="Q158" s="81"/>
      <c r="R158" s="58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81"/>
      <c r="AJ158" s="81"/>
      <c r="AK158" s="52"/>
      <c r="AL158" s="60"/>
      <c r="AM158" s="60"/>
      <c r="AN158" s="60"/>
      <c r="AO158" s="60"/>
      <c r="AP158" s="60"/>
      <c r="AQ158" s="60"/>
      <c r="AR158" s="60"/>
      <c r="AS158" s="52"/>
      <c r="AT158" s="58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59"/>
      <c r="BQ158" s="81"/>
      <c r="BR158" s="151">
        <f t="shared" si="7"/>
      </c>
      <c r="BS158" s="151">
        <f t="shared" si="8"/>
      </c>
      <c r="BT158" s="152">
        <f t="shared" si="6"/>
      </c>
    </row>
    <row r="159" spans="1:72" ht="13.5">
      <c r="A159" s="2">
        <v>154</v>
      </c>
      <c r="B159" s="72"/>
      <c r="C159" s="78"/>
      <c r="D159" s="60"/>
      <c r="E159" s="60"/>
      <c r="F159" s="78"/>
      <c r="G159" s="58"/>
      <c r="H159" s="72"/>
      <c r="I159" s="58"/>
      <c r="J159" s="60"/>
      <c r="K159" s="60"/>
      <c r="L159" s="60"/>
      <c r="M159" s="60"/>
      <c r="N159" s="60"/>
      <c r="O159" s="81"/>
      <c r="P159" s="72"/>
      <c r="Q159" s="81"/>
      <c r="R159" s="58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81"/>
      <c r="AJ159" s="81"/>
      <c r="AK159" s="52"/>
      <c r="AL159" s="60"/>
      <c r="AM159" s="60"/>
      <c r="AN159" s="60"/>
      <c r="AO159" s="60"/>
      <c r="AP159" s="60"/>
      <c r="AQ159" s="60"/>
      <c r="AR159" s="60"/>
      <c r="AS159" s="52"/>
      <c r="AT159" s="58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59"/>
      <c r="BQ159" s="81"/>
      <c r="BR159" s="151">
        <f t="shared" si="7"/>
      </c>
      <c r="BS159" s="151">
        <f t="shared" si="8"/>
      </c>
      <c r="BT159" s="152">
        <f t="shared" si="6"/>
      </c>
    </row>
    <row r="160" spans="1:72" ht="13.5">
      <c r="A160" s="2">
        <v>155</v>
      </c>
      <c r="B160" s="72"/>
      <c r="C160" s="78"/>
      <c r="D160" s="60"/>
      <c r="E160" s="60"/>
      <c r="F160" s="78"/>
      <c r="G160" s="58"/>
      <c r="H160" s="72"/>
      <c r="I160" s="58"/>
      <c r="J160" s="60"/>
      <c r="K160" s="60"/>
      <c r="L160" s="60"/>
      <c r="M160" s="60"/>
      <c r="N160" s="60"/>
      <c r="O160" s="81"/>
      <c r="P160" s="72"/>
      <c r="Q160" s="81"/>
      <c r="R160" s="58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81"/>
      <c r="AJ160" s="81"/>
      <c r="AK160" s="52"/>
      <c r="AL160" s="60"/>
      <c r="AM160" s="60"/>
      <c r="AN160" s="60"/>
      <c r="AO160" s="60"/>
      <c r="AP160" s="60"/>
      <c r="AQ160" s="60"/>
      <c r="AR160" s="60"/>
      <c r="AS160" s="52"/>
      <c r="AT160" s="58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59"/>
      <c r="BQ160" s="81"/>
      <c r="BR160" s="151">
        <f t="shared" si="7"/>
      </c>
      <c r="BS160" s="151">
        <f t="shared" si="8"/>
      </c>
      <c r="BT160" s="152">
        <f t="shared" si="6"/>
      </c>
    </row>
    <row r="161" spans="1:72" ht="13.5">
      <c r="A161" s="2">
        <v>156</v>
      </c>
      <c r="B161" s="72"/>
      <c r="C161" s="78"/>
      <c r="D161" s="60"/>
      <c r="E161" s="60"/>
      <c r="F161" s="78"/>
      <c r="G161" s="58"/>
      <c r="H161" s="72"/>
      <c r="I161" s="58"/>
      <c r="J161" s="60"/>
      <c r="K161" s="60"/>
      <c r="L161" s="60"/>
      <c r="M161" s="60"/>
      <c r="N161" s="60"/>
      <c r="O161" s="81"/>
      <c r="P161" s="72"/>
      <c r="Q161" s="81"/>
      <c r="R161" s="58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81"/>
      <c r="AJ161" s="81"/>
      <c r="AK161" s="52"/>
      <c r="AL161" s="60"/>
      <c r="AM161" s="60"/>
      <c r="AN161" s="60"/>
      <c r="AO161" s="60"/>
      <c r="AP161" s="60"/>
      <c r="AQ161" s="60"/>
      <c r="AR161" s="60"/>
      <c r="AS161" s="52"/>
      <c r="AT161" s="58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59"/>
      <c r="BQ161" s="81"/>
      <c r="BR161" s="151">
        <f t="shared" si="7"/>
      </c>
      <c r="BS161" s="151">
        <f t="shared" si="8"/>
      </c>
      <c r="BT161" s="152">
        <f t="shared" si="6"/>
      </c>
    </row>
    <row r="162" spans="1:72" ht="13.5">
      <c r="A162" s="2">
        <v>157</v>
      </c>
      <c r="B162" s="72"/>
      <c r="C162" s="78"/>
      <c r="D162" s="60"/>
      <c r="E162" s="60"/>
      <c r="F162" s="78"/>
      <c r="G162" s="58"/>
      <c r="H162" s="72"/>
      <c r="I162" s="58"/>
      <c r="J162" s="60"/>
      <c r="K162" s="60"/>
      <c r="L162" s="60"/>
      <c r="M162" s="60"/>
      <c r="N162" s="60"/>
      <c r="O162" s="81"/>
      <c r="P162" s="72"/>
      <c r="Q162" s="81"/>
      <c r="R162" s="58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81"/>
      <c r="AJ162" s="81"/>
      <c r="AK162" s="52"/>
      <c r="AL162" s="60"/>
      <c r="AM162" s="60"/>
      <c r="AN162" s="60"/>
      <c r="AO162" s="60"/>
      <c r="AP162" s="60"/>
      <c r="AQ162" s="60"/>
      <c r="AR162" s="60"/>
      <c r="AS162" s="52"/>
      <c r="AT162" s="58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59"/>
      <c r="BQ162" s="81"/>
      <c r="BR162" s="151">
        <f t="shared" si="7"/>
      </c>
      <c r="BS162" s="151">
        <f t="shared" si="8"/>
      </c>
      <c r="BT162" s="152">
        <f t="shared" si="6"/>
      </c>
    </row>
    <row r="163" spans="1:72" ht="13.5">
      <c r="A163" s="2">
        <v>158</v>
      </c>
      <c r="B163" s="72"/>
      <c r="C163" s="78"/>
      <c r="D163" s="60"/>
      <c r="E163" s="60"/>
      <c r="F163" s="78"/>
      <c r="G163" s="58"/>
      <c r="H163" s="72"/>
      <c r="I163" s="58"/>
      <c r="J163" s="60"/>
      <c r="K163" s="60"/>
      <c r="L163" s="60"/>
      <c r="M163" s="60"/>
      <c r="N163" s="60"/>
      <c r="O163" s="81"/>
      <c r="P163" s="72"/>
      <c r="Q163" s="81"/>
      <c r="R163" s="58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81"/>
      <c r="AJ163" s="81"/>
      <c r="AK163" s="52"/>
      <c r="AL163" s="60"/>
      <c r="AM163" s="60"/>
      <c r="AN163" s="60"/>
      <c r="AO163" s="60"/>
      <c r="AP163" s="60"/>
      <c r="AQ163" s="60"/>
      <c r="AR163" s="60"/>
      <c r="AS163" s="52"/>
      <c r="AT163" s="58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59"/>
      <c r="BQ163" s="81"/>
      <c r="BR163" s="151">
        <f t="shared" si="7"/>
      </c>
      <c r="BS163" s="151">
        <f t="shared" si="8"/>
      </c>
      <c r="BT163" s="152">
        <f t="shared" si="6"/>
      </c>
    </row>
    <row r="164" spans="1:72" ht="13.5">
      <c r="A164" s="2">
        <v>159</v>
      </c>
      <c r="B164" s="72"/>
      <c r="C164" s="78"/>
      <c r="D164" s="60"/>
      <c r="E164" s="60"/>
      <c r="F164" s="78"/>
      <c r="G164" s="58"/>
      <c r="H164" s="72"/>
      <c r="I164" s="58"/>
      <c r="J164" s="60"/>
      <c r="K164" s="60"/>
      <c r="L164" s="60"/>
      <c r="M164" s="60"/>
      <c r="N164" s="60"/>
      <c r="O164" s="81"/>
      <c r="P164" s="72"/>
      <c r="Q164" s="81"/>
      <c r="R164" s="58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81"/>
      <c r="AJ164" s="81"/>
      <c r="AK164" s="52"/>
      <c r="AL164" s="60"/>
      <c r="AM164" s="60"/>
      <c r="AN164" s="60"/>
      <c r="AO164" s="60"/>
      <c r="AP164" s="60"/>
      <c r="AQ164" s="60"/>
      <c r="AR164" s="60"/>
      <c r="AS164" s="52"/>
      <c r="AT164" s="58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59"/>
      <c r="BQ164" s="81"/>
      <c r="BR164" s="151">
        <f t="shared" si="7"/>
      </c>
      <c r="BS164" s="151">
        <f t="shared" si="8"/>
      </c>
      <c r="BT164" s="152">
        <f t="shared" si="6"/>
      </c>
    </row>
    <row r="165" spans="1:72" ht="13.5">
      <c r="A165" s="2">
        <v>160</v>
      </c>
      <c r="B165" s="72"/>
      <c r="C165" s="78"/>
      <c r="D165" s="60"/>
      <c r="E165" s="60"/>
      <c r="F165" s="78"/>
      <c r="G165" s="58"/>
      <c r="H165" s="72"/>
      <c r="I165" s="58"/>
      <c r="J165" s="60"/>
      <c r="K165" s="60"/>
      <c r="L165" s="60"/>
      <c r="M165" s="60"/>
      <c r="N165" s="60"/>
      <c r="O165" s="81"/>
      <c r="P165" s="72"/>
      <c r="Q165" s="81"/>
      <c r="R165" s="58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81"/>
      <c r="AJ165" s="81"/>
      <c r="AK165" s="52"/>
      <c r="AL165" s="60"/>
      <c r="AM165" s="60"/>
      <c r="AN165" s="60"/>
      <c r="AO165" s="60"/>
      <c r="AP165" s="60"/>
      <c r="AQ165" s="60"/>
      <c r="AR165" s="60"/>
      <c r="AS165" s="52"/>
      <c r="AT165" s="58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59"/>
      <c r="BQ165" s="81"/>
      <c r="BR165" s="151">
        <f t="shared" si="7"/>
      </c>
      <c r="BS165" s="151">
        <f t="shared" si="8"/>
      </c>
      <c r="BT165" s="152">
        <f t="shared" si="6"/>
      </c>
    </row>
    <row r="166" spans="1:72" ht="13.5">
      <c r="A166" s="2">
        <v>161</v>
      </c>
      <c r="B166" s="72"/>
      <c r="C166" s="78"/>
      <c r="D166" s="60"/>
      <c r="E166" s="60"/>
      <c r="F166" s="78"/>
      <c r="G166" s="58"/>
      <c r="H166" s="72"/>
      <c r="I166" s="58"/>
      <c r="J166" s="60"/>
      <c r="K166" s="60"/>
      <c r="L166" s="60"/>
      <c r="M166" s="60"/>
      <c r="N166" s="60"/>
      <c r="O166" s="81"/>
      <c r="P166" s="72"/>
      <c r="Q166" s="81"/>
      <c r="R166" s="58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81"/>
      <c r="AJ166" s="81"/>
      <c r="AK166" s="52"/>
      <c r="AL166" s="60"/>
      <c r="AM166" s="60"/>
      <c r="AN166" s="60"/>
      <c r="AO166" s="60"/>
      <c r="AP166" s="60"/>
      <c r="AQ166" s="60"/>
      <c r="AR166" s="60"/>
      <c r="AS166" s="52"/>
      <c r="AT166" s="58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59"/>
      <c r="BQ166" s="81"/>
      <c r="BR166" s="151">
        <f t="shared" si="7"/>
      </c>
      <c r="BS166" s="151">
        <f t="shared" si="8"/>
      </c>
      <c r="BT166" s="152">
        <f t="shared" si="6"/>
      </c>
    </row>
    <row r="167" spans="1:72" ht="13.5">
      <c r="A167" s="2">
        <v>162</v>
      </c>
      <c r="B167" s="72"/>
      <c r="C167" s="78"/>
      <c r="D167" s="60"/>
      <c r="E167" s="60"/>
      <c r="F167" s="78"/>
      <c r="G167" s="58"/>
      <c r="H167" s="72"/>
      <c r="I167" s="58"/>
      <c r="J167" s="60"/>
      <c r="K167" s="60"/>
      <c r="L167" s="60"/>
      <c r="M167" s="60"/>
      <c r="N167" s="60"/>
      <c r="O167" s="81"/>
      <c r="P167" s="72"/>
      <c r="Q167" s="81"/>
      <c r="R167" s="58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81"/>
      <c r="AJ167" s="81"/>
      <c r="AK167" s="52"/>
      <c r="AL167" s="60"/>
      <c r="AM167" s="60"/>
      <c r="AN167" s="60"/>
      <c r="AO167" s="60"/>
      <c r="AP167" s="60"/>
      <c r="AQ167" s="60"/>
      <c r="AR167" s="60"/>
      <c r="AS167" s="52"/>
      <c r="AT167" s="58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59"/>
      <c r="BQ167" s="81"/>
      <c r="BR167" s="151">
        <f t="shared" si="7"/>
      </c>
      <c r="BS167" s="151">
        <f t="shared" si="8"/>
      </c>
      <c r="BT167" s="152">
        <f t="shared" si="6"/>
      </c>
    </row>
    <row r="168" spans="1:72" ht="13.5">
      <c r="A168" s="2">
        <v>163</v>
      </c>
      <c r="B168" s="72"/>
      <c r="C168" s="78"/>
      <c r="D168" s="60"/>
      <c r="E168" s="60"/>
      <c r="F168" s="78"/>
      <c r="G168" s="58"/>
      <c r="H168" s="72"/>
      <c r="I168" s="58"/>
      <c r="J168" s="60"/>
      <c r="K168" s="60"/>
      <c r="L168" s="60"/>
      <c r="M168" s="60"/>
      <c r="N168" s="60"/>
      <c r="O168" s="81"/>
      <c r="P168" s="72"/>
      <c r="Q168" s="81"/>
      <c r="R168" s="58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81"/>
      <c r="AJ168" s="81"/>
      <c r="AK168" s="52"/>
      <c r="AL168" s="60"/>
      <c r="AM168" s="60"/>
      <c r="AN168" s="60"/>
      <c r="AO168" s="60"/>
      <c r="AP168" s="60"/>
      <c r="AQ168" s="60"/>
      <c r="AR168" s="60"/>
      <c r="AS168" s="52"/>
      <c r="AT168" s="58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59"/>
      <c r="BQ168" s="81"/>
      <c r="BR168" s="151">
        <f t="shared" si="7"/>
      </c>
      <c r="BS168" s="151">
        <f t="shared" si="8"/>
      </c>
      <c r="BT168" s="152">
        <f t="shared" si="6"/>
      </c>
    </row>
    <row r="169" spans="1:72" ht="13.5">
      <c r="A169" s="2">
        <v>164</v>
      </c>
      <c r="B169" s="72"/>
      <c r="C169" s="78"/>
      <c r="D169" s="60"/>
      <c r="E169" s="60"/>
      <c r="F169" s="78"/>
      <c r="G169" s="58"/>
      <c r="H169" s="72"/>
      <c r="I169" s="58"/>
      <c r="J169" s="60"/>
      <c r="K169" s="60"/>
      <c r="L169" s="60"/>
      <c r="M169" s="60"/>
      <c r="N169" s="60"/>
      <c r="O169" s="81"/>
      <c r="P169" s="72"/>
      <c r="Q169" s="81"/>
      <c r="R169" s="58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81"/>
      <c r="AJ169" s="81"/>
      <c r="AK169" s="52"/>
      <c r="AL169" s="60"/>
      <c r="AM169" s="60"/>
      <c r="AN169" s="60"/>
      <c r="AO169" s="60"/>
      <c r="AP169" s="60"/>
      <c r="AQ169" s="60"/>
      <c r="AR169" s="60"/>
      <c r="AS169" s="52"/>
      <c r="AT169" s="58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59"/>
      <c r="BQ169" s="81"/>
      <c r="BR169" s="151">
        <f t="shared" si="7"/>
      </c>
      <c r="BS169" s="151">
        <f t="shared" si="8"/>
      </c>
      <c r="BT169" s="152">
        <f t="shared" si="6"/>
      </c>
    </row>
    <row r="170" spans="1:72" ht="13.5">
      <c r="A170" s="2">
        <v>165</v>
      </c>
      <c r="B170" s="72"/>
      <c r="C170" s="78"/>
      <c r="D170" s="60"/>
      <c r="E170" s="60"/>
      <c r="F170" s="78"/>
      <c r="G170" s="58"/>
      <c r="H170" s="72"/>
      <c r="I170" s="58"/>
      <c r="J170" s="60"/>
      <c r="K170" s="60"/>
      <c r="L170" s="60"/>
      <c r="M170" s="60"/>
      <c r="N170" s="60"/>
      <c r="O170" s="81"/>
      <c r="P170" s="72"/>
      <c r="Q170" s="81"/>
      <c r="R170" s="58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81"/>
      <c r="AJ170" s="81"/>
      <c r="AK170" s="52"/>
      <c r="AL170" s="60"/>
      <c r="AM170" s="60"/>
      <c r="AN170" s="60"/>
      <c r="AO170" s="60"/>
      <c r="AP170" s="60"/>
      <c r="AQ170" s="60"/>
      <c r="AR170" s="60"/>
      <c r="AS170" s="52"/>
      <c r="AT170" s="58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59"/>
      <c r="BQ170" s="81"/>
      <c r="BR170" s="151">
        <f t="shared" si="7"/>
      </c>
      <c r="BS170" s="151">
        <f t="shared" si="8"/>
      </c>
      <c r="BT170" s="152">
        <f t="shared" si="6"/>
      </c>
    </row>
    <row r="171" spans="1:72" ht="13.5">
      <c r="A171" s="2">
        <v>166</v>
      </c>
      <c r="B171" s="72"/>
      <c r="C171" s="78"/>
      <c r="D171" s="60"/>
      <c r="E171" s="60"/>
      <c r="F171" s="78"/>
      <c r="G171" s="58"/>
      <c r="H171" s="72"/>
      <c r="I171" s="58"/>
      <c r="J171" s="60"/>
      <c r="K171" s="60"/>
      <c r="L171" s="60"/>
      <c r="M171" s="60"/>
      <c r="N171" s="60"/>
      <c r="O171" s="81"/>
      <c r="P171" s="72"/>
      <c r="Q171" s="81"/>
      <c r="R171" s="58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81"/>
      <c r="AJ171" s="81"/>
      <c r="AK171" s="52"/>
      <c r="AL171" s="60"/>
      <c r="AM171" s="60"/>
      <c r="AN171" s="60"/>
      <c r="AO171" s="60"/>
      <c r="AP171" s="60"/>
      <c r="AQ171" s="60"/>
      <c r="AR171" s="60"/>
      <c r="AS171" s="52"/>
      <c r="AT171" s="58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59"/>
      <c r="BQ171" s="81"/>
      <c r="BR171" s="151">
        <f t="shared" si="7"/>
      </c>
      <c r="BS171" s="151">
        <f t="shared" si="8"/>
      </c>
      <c r="BT171" s="152">
        <f t="shared" si="6"/>
      </c>
    </row>
    <row r="172" spans="1:72" ht="13.5">
      <c r="A172" s="2">
        <v>167</v>
      </c>
      <c r="B172" s="72"/>
      <c r="C172" s="78"/>
      <c r="D172" s="60"/>
      <c r="E172" s="60"/>
      <c r="F172" s="78"/>
      <c r="G172" s="58"/>
      <c r="H172" s="72"/>
      <c r="I172" s="58"/>
      <c r="J172" s="60"/>
      <c r="K172" s="60"/>
      <c r="L172" s="60"/>
      <c r="M172" s="60"/>
      <c r="N172" s="60"/>
      <c r="O172" s="81"/>
      <c r="P172" s="72"/>
      <c r="Q172" s="81"/>
      <c r="R172" s="58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81"/>
      <c r="AJ172" s="81"/>
      <c r="AK172" s="52"/>
      <c r="AL172" s="60"/>
      <c r="AM172" s="60"/>
      <c r="AN172" s="60"/>
      <c r="AO172" s="60"/>
      <c r="AP172" s="60"/>
      <c r="AQ172" s="60"/>
      <c r="AR172" s="60"/>
      <c r="AS172" s="52"/>
      <c r="AT172" s="58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59"/>
      <c r="BQ172" s="81"/>
      <c r="BR172" s="151">
        <f t="shared" si="7"/>
      </c>
      <c r="BS172" s="151">
        <f t="shared" si="8"/>
      </c>
      <c r="BT172" s="152">
        <f t="shared" si="6"/>
      </c>
    </row>
    <row r="173" spans="1:72" ht="13.5">
      <c r="A173" s="2">
        <v>168</v>
      </c>
      <c r="B173" s="72"/>
      <c r="C173" s="78"/>
      <c r="D173" s="60"/>
      <c r="E173" s="60"/>
      <c r="F173" s="78"/>
      <c r="G173" s="58"/>
      <c r="H173" s="72"/>
      <c r="I173" s="58"/>
      <c r="J173" s="60"/>
      <c r="K173" s="60"/>
      <c r="L173" s="60"/>
      <c r="M173" s="60"/>
      <c r="N173" s="60"/>
      <c r="O173" s="81"/>
      <c r="P173" s="72"/>
      <c r="Q173" s="81"/>
      <c r="R173" s="58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81"/>
      <c r="AJ173" s="81"/>
      <c r="AK173" s="52"/>
      <c r="AL173" s="60"/>
      <c r="AM173" s="60"/>
      <c r="AN173" s="60"/>
      <c r="AO173" s="60"/>
      <c r="AP173" s="60"/>
      <c r="AQ173" s="60"/>
      <c r="AR173" s="60"/>
      <c r="AS173" s="52"/>
      <c r="AT173" s="58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59"/>
      <c r="BQ173" s="81"/>
      <c r="BR173" s="151">
        <f t="shared" si="7"/>
      </c>
      <c r="BS173" s="151">
        <f t="shared" si="8"/>
      </c>
      <c r="BT173" s="152">
        <f t="shared" si="6"/>
      </c>
    </row>
    <row r="174" spans="1:72" ht="13.5">
      <c r="A174" s="2">
        <v>169</v>
      </c>
      <c r="B174" s="72"/>
      <c r="C174" s="78"/>
      <c r="D174" s="60"/>
      <c r="E174" s="60"/>
      <c r="F174" s="78"/>
      <c r="G174" s="58"/>
      <c r="H174" s="72"/>
      <c r="I174" s="58"/>
      <c r="J174" s="60"/>
      <c r="K174" s="60"/>
      <c r="L174" s="60"/>
      <c r="M174" s="60"/>
      <c r="N174" s="60"/>
      <c r="O174" s="81"/>
      <c r="P174" s="72"/>
      <c r="Q174" s="81"/>
      <c r="R174" s="58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81"/>
      <c r="AJ174" s="81"/>
      <c r="AK174" s="52"/>
      <c r="AL174" s="60"/>
      <c r="AM174" s="60"/>
      <c r="AN174" s="60"/>
      <c r="AO174" s="60"/>
      <c r="AP174" s="60"/>
      <c r="AQ174" s="60"/>
      <c r="AR174" s="60"/>
      <c r="AS174" s="52"/>
      <c r="AT174" s="58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59"/>
      <c r="BQ174" s="81"/>
      <c r="BR174" s="151">
        <f t="shared" si="7"/>
      </c>
      <c r="BS174" s="151">
        <f t="shared" si="8"/>
      </c>
      <c r="BT174" s="152">
        <f t="shared" si="6"/>
      </c>
    </row>
    <row r="175" spans="1:72" ht="13.5">
      <c r="A175" s="2">
        <v>170</v>
      </c>
      <c r="B175" s="72"/>
      <c r="C175" s="78"/>
      <c r="D175" s="60"/>
      <c r="E175" s="60"/>
      <c r="F175" s="78"/>
      <c r="G175" s="58"/>
      <c r="H175" s="72"/>
      <c r="I175" s="58"/>
      <c r="J175" s="60"/>
      <c r="K175" s="60"/>
      <c r="L175" s="60"/>
      <c r="M175" s="60"/>
      <c r="N175" s="60"/>
      <c r="O175" s="81"/>
      <c r="P175" s="72"/>
      <c r="Q175" s="81"/>
      <c r="R175" s="58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81"/>
      <c r="AJ175" s="81"/>
      <c r="AK175" s="52"/>
      <c r="AL175" s="60"/>
      <c r="AM175" s="60"/>
      <c r="AN175" s="60"/>
      <c r="AO175" s="60"/>
      <c r="AP175" s="60"/>
      <c r="AQ175" s="60"/>
      <c r="AR175" s="60"/>
      <c r="AS175" s="52"/>
      <c r="AT175" s="58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59"/>
      <c r="BQ175" s="81"/>
      <c r="BR175" s="151">
        <f t="shared" si="7"/>
      </c>
      <c r="BS175" s="151">
        <f t="shared" si="8"/>
      </c>
      <c r="BT175" s="152">
        <f t="shared" si="6"/>
      </c>
    </row>
    <row r="176" spans="1:72" ht="13.5">
      <c r="A176" s="2">
        <v>171</v>
      </c>
      <c r="B176" s="72"/>
      <c r="C176" s="78"/>
      <c r="D176" s="60"/>
      <c r="E176" s="60"/>
      <c r="F176" s="78"/>
      <c r="G176" s="58"/>
      <c r="H176" s="72"/>
      <c r="I176" s="58"/>
      <c r="J176" s="60"/>
      <c r="K176" s="60"/>
      <c r="L176" s="60"/>
      <c r="M176" s="60"/>
      <c r="N176" s="60"/>
      <c r="O176" s="81"/>
      <c r="P176" s="72"/>
      <c r="Q176" s="81"/>
      <c r="R176" s="58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81"/>
      <c r="AJ176" s="81"/>
      <c r="AK176" s="52"/>
      <c r="AL176" s="60"/>
      <c r="AM176" s="60"/>
      <c r="AN176" s="60"/>
      <c r="AO176" s="60"/>
      <c r="AP176" s="60"/>
      <c r="AQ176" s="60"/>
      <c r="AR176" s="60"/>
      <c r="AS176" s="52"/>
      <c r="AT176" s="58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59"/>
      <c r="BQ176" s="81"/>
      <c r="BR176" s="151">
        <f t="shared" si="7"/>
      </c>
      <c r="BS176" s="151">
        <f t="shared" si="8"/>
      </c>
      <c r="BT176" s="152">
        <f t="shared" si="6"/>
      </c>
    </row>
    <row r="177" spans="1:72" ht="13.5">
      <c r="A177" s="2">
        <v>172</v>
      </c>
      <c r="B177" s="72"/>
      <c r="C177" s="78"/>
      <c r="D177" s="60"/>
      <c r="E177" s="60"/>
      <c r="F177" s="78"/>
      <c r="G177" s="58"/>
      <c r="H177" s="72"/>
      <c r="I177" s="58"/>
      <c r="J177" s="60"/>
      <c r="K177" s="60"/>
      <c r="L177" s="60"/>
      <c r="M177" s="60"/>
      <c r="N177" s="60"/>
      <c r="O177" s="81"/>
      <c r="P177" s="72"/>
      <c r="Q177" s="81"/>
      <c r="R177" s="58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81"/>
      <c r="AJ177" s="81"/>
      <c r="AK177" s="52"/>
      <c r="AL177" s="60"/>
      <c r="AM177" s="60"/>
      <c r="AN177" s="60"/>
      <c r="AO177" s="60"/>
      <c r="AP177" s="60"/>
      <c r="AQ177" s="60"/>
      <c r="AR177" s="60"/>
      <c r="AS177" s="52"/>
      <c r="AT177" s="58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59"/>
      <c r="BQ177" s="81"/>
      <c r="BR177" s="151">
        <f t="shared" si="7"/>
      </c>
      <c r="BS177" s="151">
        <f t="shared" si="8"/>
      </c>
      <c r="BT177" s="152">
        <f t="shared" si="6"/>
      </c>
    </row>
    <row r="178" spans="1:72" ht="13.5">
      <c r="A178" s="2">
        <v>173</v>
      </c>
      <c r="B178" s="72"/>
      <c r="C178" s="78"/>
      <c r="D178" s="60"/>
      <c r="E178" s="60"/>
      <c r="F178" s="78"/>
      <c r="G178" s="58"/>
      <c r="H178" s="72"/>
      <c r="I178" s="58"/>
      <c r="J178" s="60"/>
      <c r="K178" s="60"/>
      <c r="L178" s="60"/>
      <c r="M178" s="60"/>
      <c r="N178" s="60"/>
      <c r="O178" s="81"/>
      <c r="P178" s="72"/>
      <c r="Q178" s="81"/>
      <c r="R178" s="58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81"/>
      <c r="AJ178" s="81"/>
      <c r="AK178" s="52"/>
      <c r="AL178" s="60"/>
      <c r="AM178" s="60"/>
      <c r="AN178" s="60"/>
      <c r="AO178" s="60"/>
      <c r="AP178" s="60"/>
      <c r="AQ178" s="60"/>
      <c r="AR178" s="60"/>
      <c r="AS178" s="52"/>
      <c r="AT178" s="58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59"/>
      <c r="BQ178" s="81"/>
      <c r="BR178" s="151">
        <f t="shared" si="7"/>
      </c>
      <c r="BS178" s="151">
        <f t="shared" si="8"/>
      </c>
      <c r="BT178" s="152">
        <f t="shared" si="6"/>
      </c>
    </row>
    <row r="179" spans="1:72" ht="13.5">
      <c r="A179" s="2">
        <v>174</v>
      </c>
      <c r="B179" s="72"/>
      <c r="C179" s="78"/>
      <c r="D179" s="60"/>
      <c r="E179" s="60"/>
      <c r="F179" s="78"/>
      <c r="G179" s="58"/>
      <c r="H179" s="72"/>
      <c r="I179" s="58"/>
      <c r="J179" s="60"/>
      <c r="K179" s="60"/>
      <c r="L179" s="60"/>
      <c r="M179" s="60"/>
      <c r="N179" s="60"/>
      <c r="O179" s="81"/>
      <c r="P179" s="72"/>
      <c r="Q179" s="81"/>
      <c r="R179" s="58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81"/>
      <c r="AJ179" s="81"/>
      <c r="AK179" s="52"/>
      <c r="AL179" s="60"/>
      <c r="AM179" s="60"/>
      <c r="AN179" s="60"/>
      <c r="AO179" s="60"/>
      <c r="AP179" s="60"/>
      <c r="AQ179" s="60"/>
      <c r="AR179" s="60"/>
      <c r="AS179" s="52"/>
      <c r="AT179" s="58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59"/>
      <c r="BQ179" s="81"/>
      <c r="BR179" s="151">
        <f t="shared" si="7"/>
      </c>
      <c r="BS179" s="151">
        <f t="shared" si="8"/>
      </c>
      <c r="BT179" s="152">
        <f t="shared" si="6"/>
      </c>
    </row>
    <row r="180" spans="1:72" ht="13.5">
      <c r="A180" s="2">
        <v>175</v>
      </c>
      <c r="B180" s="72"/>
      <c r="C180" s="78"/>
      <c r="D180" s="60"/>
      <c r="E180" s="60"/>
      <c r="F180" s="78"/>
      <c r="G180" s="58"/>
      <c r="H180" s="72"/>
      <c r="I180" s="58"/>
      <c r="J180" s="60"/>
      <c r="K180" s="60"/>
      <c r="L180" s="60"/>
      <c r="M180" s="60"/>
      <c r="N180" s="60"/>
      <c r="O180" s="81"/>
      <c r="P180" s="72"/>
      <c r="Q180" s="81"/>
      <c r="R180" s="58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81"/>
      <c r="AJ180" s="81"/>
      <c r="AK180" s="52"/>
      <c r="AL180" s="60"/>
      <c r="AM180" s="60"/>
      <c r="AN180" s="60"/>
      <c r="AO180" s="60"/>
      <c r="AP180" s="60"/>
      <c r="AQ180" s="60"/>
      <c r="AR180" s="60"/>
      <c r="AS180" s="52"/>
      <c r="AT180" s="58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59"/>
      <c r="BQ180" s="81"/>
      <c r="BR180" s="151">
        <f t="shared" si="7"/>
      </c>
      <c r="BS180" s="151">
        <f t="shared" si="8"/>
      </c>
      <c r="BT180" s="152">
        <f t="shared" si="6"/>
      </c>
    </row>
    <row r="181" spans="1:72" ht="13.5">
      <c r="A181" s="2">
        <v>176</v>
      </c>
      <c r="B181" s="72"/>
      <c r="C181" s="78"/>
      <c r="D181" s="60"/>
      <c r="E181" s="60"/>
      <c r="F181" s="78"/>
      <c r="G181" s="58"/>
      <c r="H181" s="72"/>
      <c r="I181" s="58"/>
      <c r="J181" s="60"/>
      <c r="K181" s="60"/>
      <c r="L181" s="60"/>
      <c r="M181" s="60"/>
      <c r="N181" s="60"/>
      <c r="O181" s="81"/>
      <c r="P181" s="72"/>
      <c r="Q181" s="81"/>
      <c r="R181" s="58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81"/>
      <c r="AJ181" s="81"/>
      <c r="AK181" s="52"/>
      <c r="AL181" s="60"/>
      <c r="AM181" s="60"/>
      <c r="AN181" s="60"/>
      <c r="AO181" s="60"/>
      <c r="AP181" s="60"/>
      <c r="AQ181" s="60"/>
      <c r="AR181" s="60"/>
      <c r="AS181" s="52"/>
      <c r="AT181" s="58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59"/>
      <c r="BQ181" s="81"/>
      <c r="BR181" s="151">
        <f t="shared" si="7"/>
      </c>
      <c r="BS181" s="151">
        <f t="shared" si="8"/>
      </c>
      <c r="BT181" s="152">
        <f t="shared" si="6"/>
      </c>
    </row>
    <row r="182" spans="1:72" ht="13.5">
      <c r="A182" s="2">
        <v>177</v>
      </c>
      <c r="B182" s="72"/>
      <c r="C182" s="78"/>
      <c r="D182" s="60"/>
      <c r="E182" s="60"/>
      <c r="F182" s="78"/>
      <c r="G182" s="58"/>
      <c r="H182" s="72"/>
      <c r="I182" s="58"/>
      <c r="J182" s="60"/>
      <c r="K182" s="60"/>
      <c r="L182" s="60"/>
      <c r="M182" s="60"/>
      <c r="N182" s="60"/>
      <c r="O182" s="81"/>
      <c r="P182" s="72"/>
      <c r="Q182" s="81"/>
      <c r="R182" s="58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81"/>
      <c r="AJ182" s="81"/>
      <c r="AK182" s="52"/>
      <c r="AL182" s="60"/>
      <c r="AM182" s="60"/>
      <c r="AN182" s="60"/>
      <c r="AO182" s="60"/>
      <c r="AP182" s="60"/>
      <c r="AQ182" s="60"/>
      <c r="AR182" s="60"/>
      <c r="AS182" s="52"/>
      <c r="AT182" s="58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59"/>
      <c r="BQ182" s="81"/>
      <c r="BR182" s="151">
        <f t="shared" si="7"/>
      </c>
      <c r="BS182" s="151">
        <f t="shared" si="8"/>
      </c>
      <c r="BT182" s="152">
        <f t="shared" si="6"/>
      </c>
    </row>
    <row r="183" spans="1:72" ht="13.5">
      <c r="A183" s="2">
        <v>178</v>
      </c>
      <c r="B183" s="72"/>
      <c r="C183" s="78"/>
      <c r="D183" s="60"/>
      <c r="E183" s="60"/>
      <c r="F183" s="78"/>
      <c r="G183" s="58"/>
      <c r="H183" s="72"/>
      <c r="I183" s="58"/>
      <c r="J183" s="60"/>
      <c r="K183" s="60"/>
      <c r="L183" s="60"/>
      <c r="M183" s="60"/>
      <c r="N183" s="60"/>
      <c r="O183" s="81"/>
      <c r="P183" s="72"/>
      <c r="Q183" s="81"/>
      <c r="R183" s="58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81"/>
      <c r="AJ183" s="81"/>
      <c r="AK183" s="52"/>
      <c r="AL183" s="60"/>
      <c r="AM183" s="60"/>
      <c r="AN183" s="60"/>
      <c r="AO183" s="60"/>
      <c r="AP183" s="60"/>
      <c r="AQ183" s="60"/>
      <c r="AR183" s="60"/>
      <c r="AS183" s="52"/>
      <c r="AT183" s="58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59"/>
      <c r="BQ183" s="81"/>
      <c r="BR183" s="151">
        <f t="shared" si="7"/>
      </c>
      <c r="BS183" s="151">
        <f t="shared" si="8"/>
      </c>
      <c r="BT183" s="152">
        <f t="shared" si="6"/>
      </c>
    </row>
    <row r="184" spans="1:72" ht="13.5">
      <c r="A184" s="2">
        <v>179</v>
      </c>
      <c r="B184" s="72"/>
      <c r="C184" s="78"/>
      <c r="D184" s="60"/>
      <c r="E184" s="60"/>
      <c r="F184" s="78"/>
      <c r="G184" s="58"/>
      <c r="H184" s="72"/>
      <c r="I184" s="58"/>
      <c r="J184" s="60"/>
      <c r="K184" s="60"/>
      <c r="L184" s="60"/>
      <c r="M184" s="60"/>
      <c r="N184" s="60"/>
      <c r="O184" s="81"/>
      <c r="P184" s="72"/>
      <c r="Q184" s="81"/>
      <c r="R184" s="58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81"/>
      <c r="AJ184" s="81"/>
      <c r="AK184" s="52"/>
      <c r="AL184" s="60"/>
      <c r="AM184" s="60"/>
      <c r="AN184" s="60"/>
      <c r="AO184" s="60"/>
      <c r="AP184" s="60"/>
      <c r="AQ184" s="60"/>
      <c r="AR184" s="60"/>
      <c r="AS184" s="52"/>
      <c r="AT184" s="58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59"/>
      <c r="BQ184" s="81"/>
      <c r="BR184" s="151">
        <f t="shared" si="7"/>
      </c>
      <c r="BS184" s="151">
        <f t="shared" si="8"/>
      </c>
      <c r="BT184" s="152">
        <f t="shared" si="6"/>
      </c>
    </row>
    <row r="185" spans="1:72" ht="13.5">
      <c r="A185" s="2">
        <v>180</v>
      </c>
      <c r="B185" s="72"/>
      <c r="C185" s="78"/>
      <c r="D185" s="60"/>
      <c r="E185" s="60"/>
      <c r="F185" s="78"/>
      <c r="G185" s="58"/>
      <c r="H185" s="72"/>
      <c r="I185" s="58"/>
      <c r="J185" s="60"/>
      <c r="K185" s="60"/>
      <c r="L185" s="60"/>
      <c r="M185" s="60"/>
      <c r="N185" s="60"/>
      <c r="O185" s="81"/>
      <c r="P185" s="72"/>
      <c r="Q185" s="81"/>
      <c r="R185" s="58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81"/>
      <c r="AJ185" s="81"/>
      <c r="AK185" s="52"/>
      <c r="AL185" s="60"/>
      <c r="AM185" s="60"/>
      <c r="AN185" s="60"/>
      <c r="AO185" s="60"/>
      <c r="AP185" s="60"/>
      <c r="AQ185" s="60"/>
      <c r="AR185" s="60"/>
      <c r="AS185" s="52"/>
      <c r="AT185" s="58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59"/>
      <c r="BQ185" s="81"/>
      <c r="BR185" s="151">
        <f t="shared" si="7"/>
      </c>
      <c r="BS185" s="151">
        <f t="shared" si="8"/>
      </c>
      <c r="BT185" s="152">
        <f t="shared" si="6"/>
      </c>
    </row>
    <row r="186" spans="1:72" ht="13.5">
      <c r="A186" s="2">
        <v>181</v>
      </c>
      <c r="B186" s="72"/>
      <c r="C186" s="78"/>
      <c r="D186" s="60"/>
      <c r="E186" s="60"/>
      <c r="F186" s="78"/>
      <c r="G186" s="58"/>
      <c r="H186" s="72"/>
      <c r="I186" s="58"/>
      <c r="J186" s="60"/>
      <c r="K186" s="60"/>
      <c r="L186" s="60"/>
      <c r="M186" s="60"/>
      <c r="N186" s="60"/>
      <c r="O186" s="81"/>
      <c r="P186" s="72"/>
      <c r="Q186" s="81"/>
      <c r="R186" s="58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81"/>
      <c r="AJ186" s="81"/>
      <c r="AK186" s="52"/>
      <c r="AL186" s="60"/>
      <c r="AM186" s="60"/>
      <c r="AN186" s="60"/>
      <c r="AO186" s="60"/>
      <c r="AP186" s="60"/>
      <c r="AQ186" s="60"/>
      <c r="AR186" s="60"/>
      <c r="AS186" s="52"/>
      <c r="AT186" s="58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59"/>
      <c r="BQ186" s="81"/>
      <c r="BR186" s="151">
        <f t="shared" si="7"/>
      </c>
      <c r="BS186" s="151">
        <f t="shared" si="8"/>
      </c>
      <c r="BT186" s="152">
        <f t="shared" si="6"/>
      </c>
    </row>
    <row r="187" spans="1:72" ht="13.5">
      <c r="A187" s="2">
        <v>182</v>
      </c>
      <c r="B187" s="72"/>
      <c r="C187" s="78"/>
      <c r="D187" s="60"/>
      <c r="E187" s="60"/>
      <c r="F187" s="78"/>
      <c r="G187" s="58"/>
      <c r="H187" s="72"/>
      <c r="I187" s="58"/>
      <c r="J187" s="60"/>
      <c r="K187" s="60"/>
      <c r="L187" s="60"/>
      <c r="M187" s="60"/>
      <c r="N187" s="60"/>
      <c r="O187" s="81"/>
      <c r="P187" s="72"/>
      <c r="Q187" s="81"/>
      <c r="R187" s="58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81"/>
      <c r="AJ187" s="81"/>
      <c r="AK187" s="52"/>
      <c r="AL187" s="60"/>
      <c r="AM187" s="60"/>
      <c r="AN187" s="60"/>
      <c r="AO187" s="60"/>
      <c r="AP187" s="60"/>
      <c r="AQ187" s="60"/>
      <c r="AR187" s="60"/>
      <c r="AS187" s="52"/>
      <c r="AT187" s="58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59"/>
      <c r="BQ187" s="81"/>
      <c r="BR187" s="151">
        <f t="shared" si="7"/>
      </c>
      <c r="BS187" s="151">
        <f t="shared" si="8"/>
      </c>
      <c r="BT187" s="152">
        <f t="shared" si="6"/>
      </c>
    </row>
    <row r="188" spans="1:72" ht="13.5">
      <c r="A188" s="2">
        <v>183</v>
      </c>
      <c r="B188" s="72"/>
      <c r="C188" s="78"/>
      <c r="D188" s="60"/>
      <c r="E188" s="60"/>
      <c r="F188" s="78"/>
      <c r="G188" s="58"/>
      <c r="H188" s="72"/>
      <c r="I188" s="58"/>
      <c r="J188" s="60"/>
      <c r="K188" s="60"/>
      <c r="L188" s="60"/>
      <c r="M188" s="60"/>
      <c r="N188" s="60"/>
      <c r="O188" s="81"/>
      <c r="P188" s="72"/>
      <c r="Q188" s="81"/>
      <c r="R188" s="58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81"/>
      <c r="AJ188" s="81"/>
      <c r="AK188" s="52"/>
      <c r="AL188" s="60"/>
      <c r="AM188" s="60"/>
      <c r="AN188" s="60"/>
      <c r="AO188" s="60"/>
      <c r="AP188" s="60"/>
      <c r="AQ188" s="60"/>
      <c r="AR188" s="60"/>
      <c r="AS188" s="52"/>
      <c r="AT188" s="58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59"/>
      <c r="BQ188" s="81"/>
      <c r="BR188" s="151">
        <f t="shared" si="7"/>
      </c>
      <c r="BS188" s="151">
        <f t="shared" si="8"/>
      </c>
      <c r="BT188" s="152">
        <f t="shared" si="6"/>
      </c>
    </row>
    <row r="189" spans="1:72" ht="13.5">
      <c r="A189" s="2">
        <v>184</v>
      </c>
      <c r="B189" s="72"/>
      <c r="C189" s="78"/>
      <c r="D189" s="60"/>
      <c r="E189" s="60"/>
      <c r="F189" s="78"/>
      <c r="G189" s="58"/>
      <c r="H189" s="72"/>
      <c r="I189" s="58"/>
      <c r="J189" s="60"/>
      <c r="K189" s="60"/>
      <c r="L189" s="60"/>
      <c r="M189" s="60"/>
      <c r="N189" s="60"/>
      <c r="O189" s="81"/>
      <c r="P189" s="72"/>
      <c r="Q189" s="81"/>
      <c r="R189" s="58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81"/>
      <c r="AJ189" s="81"/>
      <c r="AK189" s="52"/>
      <c r="AL189" s="60"/>
      <c r="AM189" s="60"/>
      <c r="AN189" s="60"/>
      <c r="AO189" s="60"/>
      <c r="AP189" s="60"/>
      <c r="AQ189" s="60"/>
      <c r="AR189" s="60"/>
      <c r="AS189" s="52"/>
      <c r="AT189" s="58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59"/>
      <c r="BQ189" s="81"/>
      <c r="BR189" s="151">
        <f t="shared" si="7"/>
      </c>
      <c r="BS189" s="151">
        <f t="shared" si="8"/>
      </c>
      <c r="BT189" s="152">
        <f t="shared" si="6"/>
      </c>
    </row>
    <row r="190" spans="1:72" ht="13.5">
      <c r="A190" s="2">
        <v>185</v>
      </c>
      <c r="B190" s="72"/>
      <c r="C190" s="78"/>
      <c r="D190" s="60"/>
      <c r="E190" s="60"/>
      <c r="F190" s="78"/>
      <c r="G190" s="58"/>
      <c r="H190" s="72"/>
      <c r="I190" s="58"/>
      <c r="J190" s="60"/>
      <c r="K190" s="60"/>
      <c r="L190" s="60"/>
      <c r="M190" s="60"/>
      <c r="N190" s="60"/>
      <c r="O190" s="81"/>
      <c r="P190" s="72"/>
      <c r="Q190" s="81"/>
      <c r="R190" s="58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81"/>
      <c r="AJ190" s="81"/>
      <c r="AK190" s="52"/>
      <c r="AL190" s="60"/>
      <c r="AM190" s="60"/>
      <c r="AN190" s="60"/>
      <c r="AO190" s="60"/>
      <c r="AP190" s="60"/>
      <c r="AQ190" s="60"/>
      <c r="AR190" s="60"/>
      <c r="AS190" s="52"/>
      <c r="AT190" s="58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59"/>
      <c r="BQ190" s="81"/>
      <c r="BR190" s="151">
        <f t="shared" si="7"/>
      </c>
      <c r="BS190" s="151">
        <f t="shared" si="8"/>
      </c>
      <c r="BT190" s="152">
        <f t="shared" si="6"/>
      </c>
    </row>
    <row r="191" spans="1:72" ht="13.5">
      <c r="A191" s="2">
        <v>186</v>
      </c>
      <c r="B191" s="72"/>
      <c r="C191" s="78"/>
      <c r="D191" s="60"/>
      <c r="E191" s="60"/>
      <c r="F191" s="78"/>
      <c r="G191" s="58"/>
      <c r="H191" s="72"/>
      <c r="I191" s="58"/>
      <c r="J191" s="60"/>
      <c r="K191" s="60"/>
      <c r="L191" s="60"/>
      <c r="M191" s="60"/>
      <c r="N191" s="60"/>
      <c r="O191" s="81"/>
      <c r="P191" s="72"/>
      <c r="Q191" s="81"/>
      <c r="R191" s="58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81"/>
      <c r="AJ191" s="81"/>
      <c r="AK191" s="52"/>
      <c r="AL191" s="60"/>
      <c r="AM191" s="60"/>
      <c r="AN191" s="60"/>
      <c r="AO191" s="60"/>
      <c r="AP191" s="60"/>
      <c r="AQ191" s="60"/>
      <c r="AR191" s="60"/>
      <c r="AS191" s="52"/>
      <c r="AT191" s="58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59"/>
      <c r="BQ191" s="81"/>
      <c r="BR191" s="151">
        <f t="shared" si="7"/>
      </c>
      <c r="BS191" s="151">
        <f t="shared" si="8"/>
      </c>
      <c r="BT191" s="152">
        <f t="shared" si="6"/>
      </c>
    </row>
    <row r="192" spans="1:72" ht="13.5">
      <c r="A192" s="2">
        <v>187</v>
      </c>
      <c r="B192" s="72"/>
      <c r="C192" s="78"/>
      <c r="D192" s="60"/>
      <c r="E192" s="60"/>
      <c r="F192" s="78"/>
      <c r="G192" s="58"/>
      <c r="H192" s="72"/>
      <c r="I192" s="58"/>
      <c r="J192" s="60"/>
      <c r="K192" s="60"/>
      <c r="L192" s="60"/>
      <c r="M192" s="60"/>
      <c r="N192" s="60"/>
      <c r="O192" s="81"/>
      <c r="P192" s="72"/>
      <c r="Q192" s="81"/>
      <c r="R192" s="58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81"/>
      <c r="AJ192" s="81"/>
      <c r="AK192" s="52"/>
      <c r="AL192" s="60"/>
      <c r="AM192" s="60"/>
      <c r="AN192" s="60"/>
      <c r="AO192" s="60"/>
      <c r="AP192" s="60"/>
      <c r="AQ192" s="60"/>
      <c r="AR192" s="60"/>
      <c r="AS192" s="52"/>
      <c r="AT192" s="58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59"/>
      <c r="BQ192" s="81"/>
      <c r="BR192" s="151">
        <f t="shared" si="7"/>
      </c>
      <c r="BS192" s="151">
        <f t="shared" si="8"/>
      </c>
      <c r="BT192" s="152">
        <f t="shared" si="6"/>
      </c>
    </row>
    <row r="193" spans="1:72" ht="13.5">
      <c r="A193" s="2">
        <v>188</v>
      </c>
      <c r="B193" s="72"/>
      <c r="C193" s="78"/>
      <c r="D193" s="60"/>
      <c r="E193" s="60"/>
      <c r="F193" s="78"/>
      <c r="G193" s="58"/>
      <c r="H193" s="72"/>
      <c r="I193" s="58"/>
      <c r="J193" s="60"/>
      <c r="K193" s="60"/>
      <c r="L193" s="60"/>
      <c r="M193" s="60"/>
      <c r="N193" s="60"/>
      <c r="O193" s="81"/>
      <c r="P193" s="72"/>
      <c r="Q193" s="81"/>
      <c r="R193" s="58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81"/>
      <c r="AJ193" s="81"/>
      <c r="AK193" s="52"/>
      <c r="AL193" s="60"/>
      <c r="AM193" s="60"/>
      <c r="AN193" s="60"/>
      <c r="AO193" s="60"/>
      <c r="AP193" s="60"/>
      <c r="AQ193" s="60"/>
      <c r="AR193" s="60"/>
      <c r="AS193" s="52"/>
      <c r="AT193" s="58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59"/>
      <c r="BQ193" s="81"/>
      <c r="BR193" s="151">
        <f t="shared" si="7"/>
      </c>
      <c r="BS193" s="151">
        <f t="shared" si="8"/>
      </c>
      <c r="BT193" s="152">
        <f t="shared" si="6"/>
      </c>
    </row>
    <row r="194" spans="1:72" ht="13.5">
      <c r="A194" s="2">
        <v>189</v>
      </c>
      <c r="B194" s="72"/>
      <c r="C194" s="78"/>
      <c r="D194" s="60"/>
      <c r="E194" s="60"/>
      <c r="F194" s="78"/>
      <c r="G194" s="58"/>
      <c r="H194" s="72"/>
      <c r="I194" s="58"/>
      <c r="J194" s="60"/>
      <c r="K194" s="60"/>
      <c r="L194" s="60"/>
      <c r="M194" s="60"/>
      <c r="N194" s="60"/>
      <c r="O194" s="81"/>
      <c r="P194" s="72"/>
      <c r="Q194" s="81"/>
      <c r="R194" s="58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81"/>
      <c r="AJ194" s="81"/>
      <c r="AK194" s="52"/>
      <c r="AL194" s="60"/>
      <c r="AM194" s="60"/>
      <c r="AN194" s="60"/>
      <c r="AO194" s="60"/>
      <c r="AP194" s="60"/>
      <c r="AQ194" s="60"/>
      <c r="AR194" s="60"/>
      <c r="AS194" s="52"/>
      <c r="AT194" s="58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59"/>
      <c r="BQ194" s="81"/>
      <c r="BR194" s="151">
        <f t="shared" si="7"/>
      </c>
      <c r="BS194" s="151">
        <f t="shared" si="8"/>
      </c>
      <c r="BT194" s="152">
        <f t="shared" si="6"/>
      </c>
    </row>
    <row r="195" spans="1:72" ht="13.5">
      <c r="A195" s="2">
        <v>190</v>
      </c>
      <c r="B195" s="72"/>
      <c r="C195" s="78"/>
      <c r="D195" s="60"/>
      <c r="E195" s="60"/>
      <c r="F195" s="78"/>
      <c r="G195" s="58"/>
      <c r="H195" s="72"/>
      <c r="I195" s="58"/>
      <c r="J195" s="60"/>
      <c r="K195" s="60"/>
      <c r="L195" s="60"/>
      <c r="M195" s="60"/>
      <c r="N195" s="60"/>
      <c r="O195" s="81"/>
      <c r="P195" s="72"/>
      <c r="Q195" s="81"/>
      <c r="R195" s="58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81"/>
      <c r="AJ195" s="81"/>
      <c r="AK195" s="52"/>
      <c r="AL195" s="60"/>
      <c r="AM195" s="60"/>
      <c r="AN195" s="60"/>
      <c r="AO195" s="60"/>
      <c r="AP195" s="60"/>
      <c r="AQ195" s="60"/>
      <c r="AR195" s="60"/>
      <c r="AS195" s="52"/>
      <c r="AT195" s="58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59"/>
      <c r="BQ195" s="81"/>
      <c r="BR195" s="151">
        <f t="shared" si="7"/>
      </c>
      <c r="BS195" s="151">
        <f t="shared" si="8"/>
      </c>
      <c r="BT195" s="152">
        <f t="shared" si="6"/>
      </c>
    </row>
    <row r="196" spans="1:72" ht="13.5">
      <c r="A196" s="2">
        <v>191</v>
      </c>
      <c r="B196" s="72"/>
      <c r="C196" s="78"/>
      <c r="D196" s="60"/>
      <c r="E196" s="60"/>
      <c r="F196" s="78"/>
      <c r="G196" s="58"/>
      <c r="H196" s="72"/>
      <c r="I196" s="58"/>
      <c r="J196" s="60"/>
      <c r="K196" s="60"/>
      <c r="L196" s="60"/>
      <c r="M196" s="60"/>
      <c r="N196" s="60"/>
      <c r="O196" s="81"/>
      <c r="P196" s="72"/>
      <c r="Q196" s="81"/>
      <c r="R196" s="58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81"/>
      <c r="AJ196" s="81"/>
      <c r="AK196" s="52"/>
      <c r="AL196" s="60"/>
      <c r="AM196" s="60"/>
      <c r="AN196" s="60"/>
      <c r="AO196" s="60"/>
      <c r="AP196" s="60"/>
      <c r="AQ196" s="60"/>
      <c r="AR196" s="60"/>
      <c r="AS196" s="52"/>
      <c r="AT196" s="58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59"/>
      <c r="BQ196" s="81"/>
      <c r="BR196" s="151">
        <f t="shared" si="7"/>
      </c>
      <c r="BS196" s="151">
        <f t="shared" si="8"/>
      </c>
      <c r="BT196" s="152">
        <f t="shared" si="6"/>
      </c>
    </row>
    <row r="197" spans="1:72" ht="13.5">
      <c r="A197" s="2">
        <v>192</v>
      </c>
      <c r="B197" s="72"/>
      <c r="C197" s="78"/>
      <c r="D197" s="60"/>
      <c r="E197" s="60"/>
      <c r="F197" s="78"/>
      <c r="G197" s="58"/>
      <c r="H197" s="72"/>
      <c r="I197" s="58"/>
      <c r="J197" s="60"/>
      <c r="K197" s="60"/>
      <c r="L197" s="60"/>
      <c r="M197" s="60"/>
      <c r="N197" s="60"/>
      <c r="O197" s="81"/>
      <c r="P197" s="72"/>
      <c r="Q197" s="81"/>
      <c r="R197" s="58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81"/>
      <c r="AJ197" s="81"/>
      <c r="AK197" s="52"/>
      <c r="AL197" s="60"/>
      <c r="AM197" s="60"/>
      <c r="AN197" s="60"/>
      <c r="AO197" s="60"/>
      <c r="AP197" s="60"/>
      <c r="AQ197" s="60"/>
      <c r="AR197" s="60"/>
      <c r="AS197" s="52"/>
      <c r="AT197" s="58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59"/>
      <c r="BQ197" s="81"/>
      <c r="BR197" s="151">
        <f t="shared" si="7"/>
      </c>
      <c r="BS197" s="151">
        <f t="shared" si="8"/>
      </c>
      <c r="BT197" s="152">
        <f t="shared" si="6"/>
      </c>
    </row>
    <row r="198" spans="1:72" ht="13.5">
      <c r="A198" s="2">
        <v>193</v>
      </c>
      <c r="B198" s="72"/>
      <c r="C198" s="78"/>
      <c r="D198" s="60"/>
      <c r="E198" s="60"/>
      <c r="F198" s="78"/>
      <c r="G198" s="58"/>
      <c r="H198" s="72"/>
      <c r="I198" s="58"/>
      <c r="J198" s="60"/>
      <c r="K198" s="60"/>
      <c r="L198" s="60"/>
      <c r="M198" s="60"/>
      <c r="N198" s="60"/>
      <c r="O198" s="81"/>
      <c r="P198" s="72"/>
      <c r="Q198" s="81"/>
      <c r="R198" s="58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81"/>
      <c r="AJ198" s="81"/>
      <c r="AK198" s="52"/>
      <c r="AL198" s="60"/>
      <c r="AM198" s="60"/>
      <c r="AN198" s="60"/>
      <c r="AO198" s="60"/>
      <c r="AP198" s="60"/>
      <c r="AQ198" s="60"/>
      <c r="AR198" s="60"/>
      <c r="AS198" s="52"/>
      <c r="AT198" s="58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59"/>
      <c r="BQ198" s="81"/>
      <c r="BR198" s="151">
        <f t="shared" si="7"/>
      </c>
      <c r="BS198" s="151">
        <f t="shared" si="8"/>
      </c>
      <c r="BT198" s="152">
        <f aca="true" t="shared" si="9" ref="BT198:BT261">C198&amp;F198</f>
      </c>
    </row>
    <row r="199" spans="1:72" ht="13.5">
      <c r="A199" s="2">
        <v>194</v>
      </c>
      <c r="B199" s="72"/>
      <c r="C199" s="78"/>
      <c r="D199" s="60"/>
      <c r="E199" s="60"/>
      <c r="F199" s="78"/>
      <c r="G199" s="58"/>
      <c r="H199" s="72"/>
      <c r="I199" s="58"/>
      <c r="J199" s="60"/>
      <c r="K199" s="60"/>
      <c r="L199" s="60"/>
      <c r="M199" s="60"/>
      <c r="N199" s="60"/>
      <c r="O199" s="81"/>
      <c r="P199" s="72"/>
      <c r="Q199" s="81"/>
      <c r="R199" s="58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81"/>
      <c r="AJ199" s="81"/>
      <c r="AK199" s="52"/>
      <c r="AL199" s="60"/>
      <c r="AM199" s="60"/>
      <c r="AN199" s="60"/>
      <c r="AO199" s="60"/>
      <c r="AP199" s="60"/>
      <c r="AQ199" s="60"/>
      <c r="AR199" s="60"/>
      <c r="AS199" s="52"/>
      <c r="AT199" s="58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59"/>
      <c r="BQ199" s="81"/>
      <c r="BR199" s="151">
        <f aca="true" t="shared" si="10" ref="BR199:BR262">C199&amp;D199</f>
      </c>
      <c r="BS199" s="151">
        <f aca="true" t="shared" si="11" ref="BS199:BS262">C199&amp;E199</f>
      </c>
      <c r="BT199" s="152">
        <f t="shared" si="9"/>
      </c>
    </row>
    <row r="200" spans="1:72" ht="13.5">
      <c r="A200" s="2">
        <v>195</v>
      </c>
      <c r="B200" s="72"/>
      <c r="C200" s="78"/>
      <c r="D200" s="60"/>
      <c r="E200" s="60"/>
      <c r="F200" s="78"/>
      <c r="G200" s="58"/>
      <c r="H200" s="72"/>
      <c r="I200" s="58"/>
      <c r="J200" s="60"/>
      <c r="K200" s="60"/>
      <c r="L200" s="60"/>
      <c r="M200" s="60"/>
      <c r="N200" s="60"/>
      <c r="O200" s="81"/>
      <c r="P200" s="72"/>
      <c r="Q200" s="81"/>
      <c r="R200" s="58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81"/>
      <c r="AJ200" s="81"/>
      <c r="AK200" s="52"/>
      <c r="AL200" s="60"/>
      <c r="AM200" s="60"/>
      <c r="AN200" s="60"/>
      <c r="AO200" s="60"/>
      <c r="AP200" s="60"/>
      <c r="AQ200" s="60"/>
      <c r="AR200" s="60"/>
      <c r="AS200" s="52"/>
      <c r="AT200" s="58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59"/>
      <c r="BQ200" s="81"/>
      <c r="BR200" s="151">
        <f t="shared" si="10"/>
      </c>
      <c r="BS200" s="151">
        <f t="shared" si="11"/>
      </c>
      <c r="BT200" s="152">
        <f t="shared" si="9"/>
      </c>
    </row>
    <row r="201" spans="1:72" ht="13.5">
      <c r="A201" s="2">
        <v>196</v>
      </c>
      <c r="B201" s="72"/>
      <c r="C201" s="78"/>
      <c r="D201" s="60"/>
      <c r="E201" s="60"/>
      <c r="F201" s="78"/>
      <c r="G201" s="58"/>
      <c r="H201" s="72"/>
      <c r="I201" s="58"/>
      <c r="J201" s="60"/>
      <c r="K201" s="60"/>
      <c r="L201" s="60"/>
      <c r="M201" s="60"/>
      <c r="N201" s="60"/>
      <c r="O201" s="81"/>
      <c r="P201" s="72"/>
      <c r="Q201" s="81"/>
      <c r="R201" s="58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81"/>
      <c r="AJ201" s="81"/>
      <c r="AK201" s="52"/>
      <c r="AL201" s="60"/>
      <c r="AM201" s="60"/>
      <c r="AN201" s="60"/>
      <c r="AO201" s="60"/>
      <c r="AP201" s="60"/>
      <c r="AQ201" s="60"/>
      <c r="AR201" s="60"/>
      <c r="AS201" s="52"/>
      <c r="AT201" s="58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59"/>
      <c r="BQ201" s="81"/>
      <c r="BR201" s="151">
        <f t="shared" si="10"/>
      </c>
      <c r="BS201" s="151">
        <f t="shared" si="11"/>
      </c>
      <c r="BT201" s="152">
        <f t="shared" si="9"/>
      </c>
    </row>
    <row r="202" spans="1:72" ht="13.5">
      <c r="A202" s="2">
        <v>197</v>
      </c>
      <c r="B202" s="72"/>
      <c r="C202" s="78"/>
      <c r="D202" s="60"/>
      <c r="E202" s="60"/>
      <c r="F202" s="78"/>
      <c r="G202" s="58"/>
      <c r="H202" s="72"/>
      <c r="I202" s="58"/>
      <c r="J202" s="60"/>
      <c r="K202" s="60"/>
      <c r="L202" s="60"/>
      <c r="M202" s="60"/>
      <c r="N202" s="60"/>
      <c r="O202" s="81"/>
      <c r="P202" s="72"/>
      <c r="Q202" s="81"/>
      <c r="R202" s="58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81"/>
      <c r="AJ202" s="81"/>
      <c r="AK202" s="52"/>
      <c r="AL202" s="60"/>
      <c r="AM202" s="60"/>
      <c r="AN202" s="60"/>
      <c r="AO202" s="60"/>
      <c r="AP202" s="60"/>
      <c r="AQ202" s="60"/>
      <c r="AR202" s="60"/>
      <c r="AS202" s="52"/>
      <c r="AT202" s="58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59"/>
      <c r="BQ202" s="81"/>
      <c r="BR202" s="151">
        <f t="shared" si="10"/>
      </c>
      <c r="BS202" s="151">
        <f t="shared" si="11"/>
      </c>
      <c r="BT202" s="152">
        <f t="shared" si="9"/>
      </c>
    </row>
    <row r="203" spans="1:72" ht="13.5">
      <c r="A203" s="2">
        <v>198</v>
      </c>
      <c r="B203" s="72"/>
      <c r="C203" s="78"/>
      <c r="D203" s="60"/>
      <c r="E203" s="60"/>
      <c r="F203" s="78"/>
      <c r="G203" s="58"/>
      <c r="H203" s="72"/>
      <c r="I203" s="58"/>
      <c r="J203" s="60"/>
      <c r="K203" s="60"/>
      <c r="L203" s="60"/>
      <c r="M203" s="60"/>
      <c r="N203" s="60"/>
      <c r="O203" s="81"/>
      <c r="P203" s="72"/>
      <c r="Q203" s="81"/>
      <c r="R203" s="58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81"/>
      <c r="AJ203" s="81"/>
      <c r="AK203" s="52"/>
      <c r="AL203" s="60"/>
      <c r="AM203" s="60"/>
      <c r="AN203" s="60"/>
      <c r="AO203" s="60"/>
      <c r="AP203" s="60"/>
      <c r="AQ203" s="60"/>
      <c r="AR203" s="60"/>
      <c r="AS203" s="52"/>
      <c r="AT203" s="58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59"/>
      <c r="BQ203" s="81"/>
      <c r="BR203" s="151">
        <f t="shared" si="10"/>
      </c>
      <c r="BS203" s="151">
        <f t="shared" si="11"/>
      </c>
      <c r="BT203" s="152">
        <f t="shared" si="9"/>
      </c>
    </row>
    <row r="204" spans="1:72" ht="13.5">
      <c r="A204" s="2">
        <v>199</v>
      </c>
      <c r="B204" s="72"/>
      <c r="C204" s="78"/>
      <c r="D204" s="60"/>
      <c r="E204" s="60"/>
      <c r="F204" s="78"/>
      <c r="G204" s="58"/>
      <c r="H204" s="72"/>
      <c r="I204" s="58"/>
      <c r="J204" s="60"/>
      <c r="K204" s="60"/>
      <c r="L204" s="60"/>
      <c r="M204" s="60"/>
      <c r="N204" s="60"/>
      <c r="O204" s="81"/>
      <c r="P204" s="72"/>
      <c r="Q204" s="81"/>
      <c r="R204" s="58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81"/>
      <c r="AJ204" s="81"/>
      <c r="AK204" s="52"/>
      <c r="AL204" s="60"/>
      <c r="AM204" s="60"/>
      <c r="AN204" s="60"/>
      <c r="AO204" s="60"/>
      <c r="AP204" s="60"/>
      <c r="AQ204" s="60"/>
      <c r="AR204" s="60"/>
      <c r="AS204" s="52"/>
      <c r="AT204" s="58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59"/>
      <c r="BQ204" s="81"/>
      <c r="BR204" s="151">
        <f t="shared" si="10"/>
      </c>
      <c r="BS204" s="151">
        <f t="shared" si="11"/>
      </c>
      <c r="BT204" s="152">
        <f t="shared" si="9"/>
      </c>
    </row>
    <row r="205" spans="1:72" ht="13.5">
      <c r="A205" s="2">
        <v>200</v>
      </c>
      <c r="B205" s="72"/>
      <c r="C205" s="78"/>
      <c r="D205" s="60"/>
      <c r="E205" s="60"/>
      <c r="F205" s="78"/>
      <c r="G205" s="58"/>
      <c r="H205" s="72"/>
      <c r="I205" s="58"/>
      <c r="J205" s="60"/>
      <c r="K205" s="60"/>
      <c r="L205" s="60"/>
      <c r="M205" s="60"/>
      <c r="N205" s="60"/>
      <c r="O205" s="81"/>
      <c r="P205" s="72"/>
      <c r="Q205" s="81"/>
      <c r="R205" s="58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81"/>
      <c r="AJ205" s="81"/>
      <c r="AK205" s="52"/>
      <c r="AL205" s="60"/>
      <c r="AM205" s="60"/>
      <c r="AN205" s="60"/>
      <c r="AO205" s="60"/>
      <c r="AP205" s="60"/>
      <c r="AQ205" s="60"/>
      <c r="AR205" s="60"/>
      <c r="AS205" s="52"/>
      <c r="AT205" s="58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59"/>
      <c r="BQ205" s="81"/>
      <c r="BR205" s="151">
        <f t="shared" si="10"/>
      </c>
      <c r="BS205" s="151">
        <f t="shared" si="11"/>
      </c>
      <c r="BT205" s="152">
        <f t="shared" si="9"/>
      </c>
    </row>
    <row r="206" spans="1:72" ht="13.5">
      <c r="A206" s="2">
        <v>201</v>
      </c>
      <c r="B206" s="72"/>
      <c r="C206" s="78"/>
      <c r="D206" s="60"/>
      <c r="E206" s="60"/>
      <c r="F206" s="78"/>
      <c r="G206" s="58"/>
      <c r="H206" s="72"/>
      <c r="I206" s="58"/>
      <c r="J206" s="60"/>
      <c r="K206" s="60"/>
      <c r="L206" s="60"/>
      <c r="M206" s="60"/>
      <c r="N206" s="60"/>
      <c r="O206" s="81"/>
      <c r="P206" s="72"/>
      <c r="Q206" s="81"/>
      <c r="R206" s="58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81"/>
      <c r="AJ206" s="81"/>
      <c r="AK206" s="52"/>
      <c r="AL206" s="60"/>
      <c r="AM206" s="60"/>
      <c r="AN206" s="60"/>
      <c r="AO206" s="60"/>
      <c r="AP206" s="60"/>
      <c r="AQ206" s="60"/>
      <c r="AR206" s="60"/>
      <c r="AS206" s="52"/>
      <c r="AT206" s="58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59"/>
      <c r="BQ206" s="81"/>
      <c r="BR206" s="151">
        <f t="shared" si="10"/>
      </c>
      <c r="BS206" s="151">
        <f t="shared" si="11"/>
      </c>
      <c r="BT206" s="152">
        <f t="shared" si="9"/>
      </c>
    </row>
    <row r="207" spans="1:72" ht="13.5">
      <c r="A207" s="2">
        <v>202</v>
      </c>
      <c r="B207" s="72"/>
      <c r="C207" s="78"/>
      <c r="D207" s="60"/>
      <c r="E207" s="60"/>
      <c r="F207" s="78"/>
      <c r="G207" s="58"/>
      <c r="H207" s="72"/>
      <c r="I207" s="58"/>
      <c r="J207" s="60"/>
      <c r="K207" s="60"/>
      <c r="L207" s="60"/>
      <c r="M207" s="60"/>
      <c r="N207" s="60"/>
      <c r="O207" s="81"/>
      <c r="P207" s="72"/>
      <c r="Q207" s="81"/>
      <c r="R207" s="58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81"/>
      <c r="AJ207" s="81"/>
      <c r="AK207" s="52"/>
      <c r="AL207" s="60"/>
      <c r="AM207" s="60"/>
      <c r="AN207" s="60"/>
      <c r="AO207" s="60"/>
      <c r="AP207" s="60"/>
      <c r="AQ207" s="60"/>
      <c r="AR207" s="60"/>
      <c r="AS207" s="52"/>
      <c r="AT207" s="58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59"/>
      <c r="BQ207" s="81"/>
      <c r="BR207" s="151">
        <f t="shared" si="10"/>
      </c>
      <c r="BS207" s="151">
        <f t="shared" si="11"/>
      </c>
      <c r="BT207" s="152">
        <f t="shared" si="9"/>
      </c>
    </row>
    <row r="208" spans="1:72" ht="13.5">
      <c r="A208" s="2">
        <v>203</v>
      </c>
      <c r="B208" s="72"/>
      <c r="C208" s="78"/>
      <c r="D208" s="60"/>
      <c r="E208" s="60"/>
      <c r="F208" s="78"/>
      <c r="G208" s="58"/>
      <c r="H208" s="72"/>
      <c r="I208" s="58"/>
      <c r="J208" s="60"/>
      <c r="K208" s="60"/>
      <c r="L208" s="60"/>
      <c r="M208" s="60"/>
      <c r="N208" s="60"/>
      <c r="O208" s="81"/>
      <c r="P208" s="72"/>
      <c r="Q208" s="81"/>
      <c r="R208" s="58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81"/>
      <c r="AJ208" s="81"/>
      <c r="AK208" s="52"/>
      <c r="AL208" s="60"/>
      <c r="AM208" s="60"/>
      <c r="AN208" s="60"/>
      <c r="AO208" s="60"/>
      <c r="AP208" s="60"/>
      <c r="AQ208" s="60"/>
      <c r="AR208" s="60"/>
      <c r="AS208" s="52"/>
      <c r="AT208" s="58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59"/>
      <c r="BQ208" s="81"/>
      <c r="BR208" s="151">
        <f t="shared" si="10"/>
      </c>
      <c r="BS208" s="151">
        <f t="shared" si="11"/>
      </c>
      <c r="BT208" s="152">
        <f t="shared" si="9"/>
      </c>
    </row>
    <row r="209" spans="1:72" ht="13.5">
      <c r="A209" s="2">
        <v>204</v>
      </c>
      <c r="B209" s="72"/>
      <c r="C209" s="78"/>
      <c r="D209" s="60"/>
      <c r="E209" s="60"/>
      <c r="F209" s="78"/>
      <c r="G209" s="58"/>
      <c r="H209" s="72"/>
      <c r="I209" s="58"/>
      <c r="J209" s="60"/>
      <c r="K209" s="60"/>
      <c r="L209" s="60"/>
      <c r="M209" s="60"/>
      <c r="N209" s="60"/>
      <c r="O209" s="81"/>
      <c r="P209" s="72"/>
      <c r="Q209" s="81"/>
      <c r="R209" s="58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81"/>
      <c r="AJ209" s="81"/>
      <c r="AK209" s="52"/>
      <c r="AL209" s="60"/>
      <c r="AM209" s="60"/>
      <c r="AN209" s="60"/>
      <c r="AO209" s="60"/>
      <c r="AP209" s="60"/>
      <c r="AQ209" s="60"/>
      <c r="AR209" s="60"/>
      <c r="AS209" s="52"/>
      <c r="AT209" s="58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59"/>
      <c r="BQ209" s="81"/>
      <c r="BR209" s="151">
        <f t="shared" si="10"/>
      </c>
      <c r="BS209" s="151">
        <f t="shared" si="11"/>
      </c>
      <c r="BT209" s="152">
        <f t="shared" si="9"/>
      </c>
    </row>
    <row r="210" spans="1:72" ht="13.5">
      <c r="A210" s="2">
        <v>205</v>
      </c>
      <c r="B210" s="72"/>
      <c r="C210" s="78"/>
      <c r="D210" s="60"/>
      <c r="E210" s="60"/>
      <c r="F210" s="78"/>
      <c r="G210" s="58"/>
      <c r="H210" s="72"/>
      <c r="I210" s="58"/>
      <c r="J210" s="60"/>
      <c r="K210" s="60"/>
      <c r="L210" s="60"/>
      <c r="M210" s="60"/>
      <c r="N210" s="60"/>
      <c r="O210" s="81"/>
      <c r="P210" s="72"/>
      <c r="Q210" s="81"/>
      <c r="R210" s="58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81"/>
      <c r="AJ210" s="81"/>
      <c r="AK210" s="52"/>
      <c r="AL210" s="60"/>
      <c r="AM210" s="60"/>
      <c r="AN210" s="60"/>
      <c r="AO210" s="60"/>
      <c r="AP210" s="60"/>
      <c r="AQ210" s="60"/>
      <c r="AR210" s="60"/>
      <c r="AS210" s="52"/>
      <c r="AT210" s="58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59"/>
      <c r="BQ210" s="81"/>
      <c r="BR210" s="151">
        <f t="shared" si="10"/>
      </c>
      <c r="BS210" s="151">
        <f t="shared" si="11"/>
      </c>
      <c r="BT210" s="152">
        <f t="shared" si="9"/>
      </c>
    </row>
    <row r="211" spans="1:72" ht="13.5">
      <c r="A211" s="2">
        <v>206</v>
      </c>
      <c r="B211" s="72"/>
      <c r="C211" s="78"/>
      <c r="D211" s="60"/>
      <c r="E211" s="60"/>
      <c r="F211" s="78"/>
      <c r="G211" s="58"/>
      <c r="H211" s="72"/>
      <c r="I211" s="58"/>
      <c r="J211" s="60"/>
      <c r="K211" s="60"/>
      <c r="L211" s="60"/>
      <c r="M211" s="60"/>
      <c r="N211" s="60"/>
      <c r="O211" s="81"/>
      <c r="P211" s="72"/>
      <c r="Q211" s="81"/>
      <c r="R211" s="58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81"/>
      <c r="AJ211" s="81"/>
      <c r="AK211" s="52"/>
      <c r="AL211" s="60"/>
      <c r="AM211" s="60"/>
      <c r="AN211" s="60"/>
      <c r="AO211" s="60"/>
      <c r="AP211" s="60"/>
      <c r="AQ211" s="60"/>
      <c r="AR211" s="60"/>
      <c r="AS211" s="52"/>
      <c r="AT211" s="58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59"/>
      <c r="BQ211" s="81"/>
      <c r="BR211" s="151">
        <f t="shared" si="10"/>
      </c>
      <c r="BS211" s="151">
        <f t="shared" si="11"/>
      </c>
      <c r="BT211" s="152">
        <f t="shared" si="9"/>
      </c>
    </row>
    <row r="212" spans="1:72" ht="13.5">
      <c r="A212" s="2">
        <v>207</v>
      </c>
      <c r="B212" s="72"/>
      <c r="C212" s="78"/>
      <c r="D212" s="60"/>
      <c r="E212" s="60"/>
      <c r="F212" s="78"/>
      <c r="G212" s="58"/>
      <c r="H212" s="72"/>
      <c r="I212" s="58"/>
      <c r="J212" s="60"/>
      <c r="K212" s="60"/>
      <c r="L212" s="60"/>
      <c r="M212" s="60"/>
      <c r="N212" s="60"/>
      <c r="O212" s="81"/>
      <c r="P212" s="72"/>
      <c r="Q212" s="81"/>
      <c r="R212" s="58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81"/>
      <c r="AJ212" s="81"/>
      <c r="AK212" s="52"/>
      <c r="AL212" s="60"/>
      <c r="AM212" s="60"/>
      <c r="AN212" s="60"/>
      <c r="AO212" s="60"/>
      <c r="AP212" s="60"/>
      <c r="AQ212" s="60"/>
      <c r="AR212" s="60"/>
      <c r="AS212" s="52"/>
      <c r="AT212" s="58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59"/>
      <c r="BQ212" s="81"/>
      <c r="BR212" s="151">
        <f t="shared" si="10"/>
      </c>
      <c r="BS212" s="151">
        <f t="shared" si="11"/>
      </c>
      <c r="BT212" s="152">
        <f t="shared" si="9"/>
      </c>
    </row>
    <row r="213" spans="1:72" ht="13.5">
      <c r="A213" s="2">
        <v>208</v>
      </c>
      <c r="B213" s="72"/>
      <c r="C213" s="78"/>
      <c r="D213" s="60"/>
      <c r="E213" s="60"/>
      <c r="F213" s="78"/>
      <c r="G213" s="58"/>
      <c r="H213" s="72"/>
      <c r="I213" s="58"/>
      <c r="J213" s="60"/>
      <c r="K213" s="60"/>
      <c r="L213" s="60"/>
      <c r="M213" s="60"/>
      <c r="N213" s="60"/>
      <c r="O213" s="81"/>
      <c r="P213" s="72"/>
      <c r="Q213" s="81"/>
      <c r="R213" s="58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81"/>
      <c r="AJ213" s="81"/>
      <c r="AK213" s="52"/>
      <c r="AL213" s="60"/>
      <c r="AM213" s="60"/>
      <c r="AN213" s="60"/>
      <c r="AO213" s="60"/>
      <c r="AP213" s="60"/>
      <c r="AQ213" s="60"/>
      <c r="AR213" s="60"/>
      <c r="AS213" s="52"/>
      <c r="AT213" s="58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59"/>
      <c r="BQ213" s="81"/>
      <c r="BR213" s="151">
        <f t="shared" si="10"/>
      </c>
      <c r="BS213" s="151">
        <f t="shared" si="11"/>
      </c>
      <c r="BT213" s="152">
        <f t="shared" si="9"/>
      </c>
    </row>
    <row r="214" spans="1:72" ht="13.5">
      <c r="A214" s="2">
        <v>209</v>
      </c>
      <c r="B214" s="72"/>
      <c r="C214" s="78"/>
      <c r="D214" s="60"/>
      <c r="E214" s="60"/>
      <c r="F214" s="78"/>
      <c r="G214" s="58"/>
      <c r="H214" s="72"/>
      <c r="I214" s="58"/>
      <c r="J214" s="60"/>
      <c r="K214" s="60"/>
      <c r="L214" s="60"/>
      <c r="M214" s="60"/>
      <c r="N214" s="60"/>
      <c r="O214" s="81"/>
      <c r="P214" s="72"/>
      <c r="Q214" s="81"/>
      <c r="R214" s="58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81"/>
      <c r="AJ214" s="81"/>
      <c r="AK214" s="52"/>
      <c r="AL214" s="60"/>
      <c r="AM214" s="60"/>
      <c r="AN214" s="60"/>
      <c r="AO214" s="60"/>
      <c r="AP214" s="60"/>
      <c r="AQ214" s="60"/>
      <c r="AR214" s="60"/>
      <c r="AS214" s="52"/>
      <c r="AT214" s="58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59"/>
      <c r="BQ214" s="81"/>
      <c r="BR214" s="151">
        <f t="shared" si="10"/>
      </c>
      <c r="BS214" s="151">
        <f t="shared" si="11"/>
      </c>
      <c r="BT214" s="152">
        <f t="shared" si="9"/>
      </c>
    </row>
    <row r="215" spans="1:72" ht="13.5">
      <c r="A215" s="2">
        <v>210</v>
      </c>
      <c r="B215" s="72"/>
      <c r="C215" s="78"/>
      <c r="D215" s="60"/>
      <c r="E215" s="60"/>
      <c r="F215" s="78"/>
      <c r="G215" s="58"/>
      <c r="H215" s="72"/>
      <c r="I215" s="58"/>
      <c r="J215" s="60"/>
      <c r="K215" s="60"/>
      <c r="L215" s="60"/>
      <c r="M215" s="60"/>
      <c r="N215" s="60"/>
      <c r="O215" s="81"/>
      <c r="P215" s="72"/>
      <c r="Q215" s="81"/>
      <c r="R215" s="58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81"/>
      <c r="AJ215" s="81"/>
      <c r="AK215" s="52"/>
      <c r="AL215" s="60"/>
      <c r="AM215" s="60"/>
      <c r="AN215" s="60"/>
      <c r="AO215" s="60"/>
      <c r="AP215" s="60"/>
      <c r="AQ215" s="60"/>
      <c r="AR215" s="60"/>
      <c r="AS215" s="52"/>
      <c r="AT215" s="58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59"/>
      <c r="BQ215" s="81"/>
      <c r="BR215" s="151">
        <f t="shared" si="10"/>
      </c>
      <c r="BS215" s="151">
        <f t="shared" si="11"/>
      </c>
      <c r="BT215" s="152">
        <f t="shared" si="9"/>
      </c>
    </row>
    <row r="216" spans="1:72" ht="13.5">
      <c r="A216" s="2">
        <v>211</v>
      </c>
      <c r="B216" s="72"/>
      <c r="C216" s="78"/>
      <c r="D216" s="60"/>
      <c r="E216" s="60"/>
      <c r="F216" s="78"/>
      <c r="G216" s="58"/>
      <c r="H216" s="72"/>
      <c r="I216" s="58"/>
      <c r="J216" s="60"/>
      <c r="K216" s="60"/>
      <c r="L216" s="60"/>
      <c r="M216" s="60"/>
      <c r="N216" s="60"/>
      <c r="O216" s="81"/>
      <c r="P216" s="72"/>
      <c r="Q216" s="81"/>
      <c r="R216" s="58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81"/>
      <c r="AJ216" s="81"/>
      <c r="AK216" s="52"/>
      <c r="AL216" s="60"/>
      <c r="AM216" s="60"/>
      <c r="AN216" s="60"/>
      <c r="AO216" s="60"/>
      <c r="AP216" s="60"/>
      <c r="AQ216" s="60"/>
      <c r="AR216" s="60"/>
      <c r="AS216" s="52"/>
      <c r="AT216" s="58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59"/>
      <c r="BQ216" s="81"/>
      <c r="BR216" s="151">
        <f t="shared" si="10"/>
      </c>
      <c r="BS216" s="151">
        <f t="shared" si="11"/>
      </c>
      <c r="BT216" s="152">
        <f t="shared" si="9"/>
      </c>
    </row>
    <row r="217" spans="1:72" ht="13.5">
      <c r="A217" s="2">
        <v>212</v>
      </c>
      <c r="B217" s="72"/>
      <c r="C217" s="78"/>
      <c r="D217" s="60"/>
      <c r="E217" s="60"/>
      <c r="F217" s="78"/>
      <c r="G217" s="58"/>
      <c r="H217" s="72"/>
      <c r="I217" s="58"/>
      <c r="J217" s="60"/>
      <c r="K217" s="60"/>
      <c r="L217" s="60"/>
      <c r="M217" s="60"/>
      <c r="N217" s="60"/>
      <c r="O217" s="81"/>
      <c r="P217" s="72"/>
      <c r="Q217" s="81"/>
      <c r="R217" s="58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81"/>
      <c r="AJ217" s="81"/>
      <c r="AK217" s="52"/>
      <c r="AL217" s="60"/>
      <c r="AM217" s="60"/>
      <c r="AN217" s="60"/>
      <c r="AO217" s="60"/>
      <c r="AP217" s="60"/>
      <c r="AQ217" s="60"/>
      <c r="AR217" s="60"/>
      <c r="AS217" s="52"/>
      <c r="AT217" s="58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59"/>
      <c r="BQ217" s="81"/>
      <c r="BR217" s="151">
        <f t="shared" si="10"/>
      </c>
      <c r="BS217" s="151">
        <f t="shared" si="11"/>
      </c>
      <c r="BT217" s="152">
        <f t="shared" si="9"/>
      </c>
    </row>
    <row r="218" spans="1:72" ht="13.5">
      <c r="A218" s="2">
        <v>213</v>
      </c>
      <c r="B218" s="72"/>
      <c r="C218" s="78"/>
      <c r="D218" s="60"/>
      <c r="E218" s="60"/>
      <c r="F218" s="78"/>
      <c r="G218" s="58"/>
      <c r="H218" s="72"/>
      <c r="I218" s="58"/>
      <c r="J218" s="60"/>
      <c r="K218" s="60"/>
      <c r="L218" s="60"/>
      <c r="M218" s="60"/>
      <c r="N218" s="60"/>
      <c r="O218" s="81"/>
      <c r="P218" s="72"/>
      <c r="Q218" s="81"/>
      <c r="R218" s="58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81"/>
      <c r="AJ218" s="81"/>
      <c r="AK218" s="52"/>
      <c r="AL218" s="60"/>
      <c r="AM218" s="60"/>
      <c r="AN218" s="60"/>
      <c r="AO218" s="60"/>
      <c r="AP218" s="60"/>
      <c r="AQ218" s="60"/>
      <c r="AR218" s="60"/>
      <c r="AS218" s="52"/>
      <c r="AT218" s="58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59"/>
      <c r="BQ218" s="81"/>
      <c r="BR218" s="151">
        <f t="shared" si="10"/>
      </c>
      <c r="BS218" s="151">
        <f t="shared" si="11"/>
      </c>
      <c r="BT218" s="152">
        <f t="shared" si="9"/>
      </c>
    </row>
    <row r="219" spans="1:72" ht="13.5">
      <c r="A219" s="2">
        <v>214</v>
      </c>
      <c r="B219" s="72"/>
      <c r="C219" s="78"/>
      <c r="D219" s="60"/>
      <c r="E219" s="60"/>
      <c r="F219" s="78"/>
      <c r="G219" s="58"/>
      <c r="H219" s="72"/>
      <c r="I219" s="58"/>
      <c r="J219" s="60"/>
      <c r="K219" s="60"/>
      <c r="L219" s="60"/>
      <c r="M219" s="60"/>
      <c r="N219" s="60"/>
      <c r="O219" s="81"/>
      <c r="P219" s="72"/>
      <c r="Q219" s="81"/>
      <c r="R219" s="58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81"/>
      <c r="AJ219" s="81"/>
      <c r="AK219" s="52"/>
      <c r="AL219" s="60"/>
      <c r="AM219" s="60"/>
      <c r="AN219" s="60"/>
      <c r="AO219" s="60"/>
      <c r="AP219" s="60"/>
      <c r="AQ219" s="60"/>
      <c r="AR219" s="60"/>
      <c r="AS219" s="52"/>
      <c r="AT219" s="58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59"/>
      <c r="BQ219" s="81"/>
      <c r="BR219" s="151">
        <f t="shared" si="10"/>
      </c>
      <c r="BS219" s="151">
        <f t="shared" si="11"/>
      </c>
      <c r="BT219" s="152">
        <f t="shared" si="9"/>
      </c>
    </row>
    <row r="220" spans="1:72" ht="13.5">
      <c r="A220" s="2">
        <v>215</v>
      </c>
      <c r="B220" s="72"/>
      <c r="C220" s="78"/>
      <c r="D220" s="60"/>
      <c r="E220" s="60"/>
      <c r="F220" s="78"/>
      <c r="G220" s="58"/>
      <c r="H220" s="72"/>
      <c r="I220" s="58"/>
      <c r="J220" s="60"/>
      <c r="K220" s="60"/>
      <c r="L220" s="60"/>
      <c r="M220" s="60"/>
      <c r="N220" s="60"/>
      <c r="O220" s="81"/>
      <c r="P220" s="72"/>
      <c r="Q220" s="81"/>
      <c r="R220" s="58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81"/>
      <c r="AJ220" s="81"/>
      <c r="AK220" s="52"/>
      <c r="AL220" s="60"/>
      <c r="AM220" s="60"/>
      <c r="AN220" s="60"/>
      <c r="AO220" s="60"/>
      <c r="AP220" s="60"/>
      <c r="AQ220" s="60"/>
      <c r="AR220" s="60"/>
      <c r="AS220" s="52"/>
      <c r="AT220" s="58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59"/>
      <c r="BQ220" s="81"/>
      <c r="BR220" s="151">
        <f t="shared" si="10"/>
      </c>
      <c r="BS220" s="151">
        <f t="shared" si="11"/>
      </c>
      <c r="BT220" s="152">
        <f t="shared" si="9"/>
      </c>
    </row>
    <row r="221" spans="1:72" ht="13.5">
      <c r="A221" s="2">
        <v>216</v>
      </c>
      <c r="B221" s="72"/>
      <c r="C221" s="78"/>
      <c r="D221" s="60"/>
      <c r="E221" s="60"/>
      <c r="F221" s="78"/>
      <c r="G221" s="58"/>
      <c r="H221" s="72"/>
      <c r="I221" s="58"/>
      <c r="J221" s="60"/>
      <c r="K221" s="60"/>
      <c r="L221" s="60"/>
      <c r="M221" s="60"/>
      <c r="N221" s="60"/>
      <c r="O221" s="81"/>
      <c r="P221" s="72"/>
      <c r="Q221" s="81"/>
      <c r="R221" s="58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81"/>
      <c r="AJ221" s="81"/>
      <c r="AK221" s="52"/>
      <c r="AL221" s="60"/>
      <c r="AM221" s="60"/>
      <c r="AN221" s="60"/>
      <c r="AO221" s="60"/>
      <c r="AP221" s="60"/>
      <c r="AQ221" s="60"/>
      <c r="AR221" s="60"/>
      <c r="AS221" s="52"/>
      <c r="AT221" s="58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59"/>
      <c r="BQ221" s="81"/>
      <c r="BR221" s="151">
        <f t="shared" si="10"/>
      </c>
      <c r="BS221" s="151">
        <f t="shared" si="11"/>
      </c>
      <c r="BT221" s="152">
        <f t="shared" si="9"/>
      </c>
    </row>
    <row r="222" spans="1:72" ht="13.5">
      <c r="A222" s="2">
        <v>217</v>
      </c>
      <c r="B222" s="72"/>
      <c r="C222" s="78"/>
      <c r="D222" s="60"/>
      <c r="E222" s="60"/>
      <c r="F222" s="78"/>
      <c r="G222" s="58"/>
      <c r="H222" s="72"/>
      <c r="I222" s="58"/>
      <c r="J222" s="60"/>
      <c r="K222" s="60"/>
      <c r="L222" s="60"/>
      <c r="M222" s="60"/>
      <c r="N222" s="60"/>
      <c r="O222" s="81"/>
      <c r="P222" s="72"/>
      <c r="Q222" s="81"/>
      <c r="R222" s="58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81"/>
      <c r="AJ222" s="81"/>
      <c r="AK222" s="52"/>
      <c r="AL222" s="60"/>
      <c r="AM222" s="60"/>
      <c r="AN222" s="60"/>
      <c r="AO222" s="60"/>
      <c r="AP222" s="60"/>
      <c r="AQ222" s="60"/>
      <c r="AR222" s="60"/>
      <c r="AS222" s="52"/>
      <c r="AT222" s="58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59"/>
      <c r="BQ222" s="81"/>
      <c r="BR222" s="151">
        <f t="shared" si="10"/>
      </c>
      <c r="BS222" s="151">
        <f t="shared" si="11"/>
      </c>
      <c r="BT222" s="152">
        <f t="shared" si="9"/>
      </c>
    </row>
    <row r="223" spans="1:72" ht="13.5">
      <c r="A223" s="2">
        <v>218</v>
      </c>
      <c r="B223" s="72"/>
      <c r="C223" s="78"/>
      <c r="D223" s="60"/>
      <c r="E223" s="60"/>
      <c r="F223" s="78"/>
      <c r="G223" s="58"/>
      <c r="H223" s="72"/>
      <c r="I223" s="58"/>
      <c r="J223" s="60"/>
      <c r="K223" s="60"/>
      <c r="L223" s="60"/>
      <c r="M223" s="60"/>
      <c r="N223" s="60"/>
      <c r="O223" s="81"/>
      <c r="P223" s="72"/>
      <c r="Q223" s="81"/>
      <c r="R223" s="58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81"/>
      <c r="AJ223" s="81"/>
      <c r="AK223" s="52"/>
      <c r="AL223" s="60"/>
      <c r="AM223" s="60"/>
      <c r="AN223" s="60"/>
      <c r="AO223" s="60"/>
      <c r="AP223" s="60"/>
      <c r="AQ223" s="60"/>
      <c r="AR223" s="60"/>
      <c r="AS223" s="52"/>
      <c r="AT223" s="58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59"/>
      <c r="BQ223" s="81"/>
      <c r="BR223" s="151">
        <f t="shared" si="10"/>
      </c>
      <c r="BS223" s="151">
        <f t="shared" si="11"/>
      </c>
      <c r="BT223" s="152">
        <f t="shared" si="9"/>
      </c>
    </row>
    <row r="224" spans="1:72" ht="13.5">
      <c r="A224" s="2">
        <v>219</v>
      </c>
      <c r="B224" s="72"/>
      <c r="C224" s="78"/>
      <c r="D224" s="60"/>
      <c r="E224" s="60"/>
      <c r="F224" s="78"/>
      <c r="G224" s="58"/>
      <c r="H224" s="72"/>
      <c r="I224" s="58"/>
      <c r="J224" s="60"/>
      <c r="K224" s="60"/>
      <c r="L224" s="60"/>
      <c r="M224" s="60"/>
      <c r="N224" s="60"/>
      <c r="O224" s="81"/>
      <c r="P224" s="72"/>
      <c r="Q224" s="81"/>
      <c r="R224" s="58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81"/>
      <c r="AJ224" s="81"/>
      <c r="AK224" s="52"/>
      <c r="AL224" s="60"/>
      <c r="AM224" s="60"/>
      <c r="AN224" s="60"/>
      <c r="AO224" s="60"/>
      <c r="AP224" s="60"/>
      <c r="AQ224" s="60"/>
      <c r="AR224" s="60"/>
      <c r="AS224" s="52"/>
      <c r="AT224" s="58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59"/>
      <c r="BQ224" s="81"/>
      <c r="BR224" s="151">
        <f t="shared" si="10"/>
      </c>
      <c r="BS224" s="151">
        <f t="shared" si="11"/>
      </c>
      <c r="BT224" s="152">
        <f t="shared" si="9"/>
      </c>
    </row>
    <row r="225" spans="1:72" ht="13.5">
      <c r="A225" s="2">
        <v>220</v>
      </c>
      <c r="B225" s="72"/>
      <c r="C225" s="78"/>
      <c r="D225" s="60"/>
      <c r="E225" s="60"/>
      <c r="F225" s="78"/>
      <c r="G225" s="58"/>
      <c r="H225" s="72"/>
      <c r="I225" s="58"/>
      <c r="J225" s="60"/>
      <c r="K225" s="60"/>
      <c r="L225" s="60"/>
      <c r="M225" s="60"/>
      <c r="N225" s="60"/>
      <c r="O225" s="81"/>
      <c r="P225" s="72"/>
      <c r="Q225" s="81"/>
      <c r="R225" s="58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81"/>
      <c r="AJ225" s="81"/>
      <c r="AK225" s="52"/>
      <c r="AL225" s="60"/>
      <c r="AM225" s="60"/>
      <c r="AN225" s="60"/>
      <c r="AO225" s="60"/>
      <c r="AP225" s="60"/>
      <c r="AQ225" s="60"/>
      <c r="AR225" s="60"/>
      <c r="AS225" s="52"/>
      <c r="AT225" s="58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59"/>
      <c r="BQ225" s="81"/>
      <c r="BR225" s="151">
        <f t="shared" si="10"/>
      </c>
      <c r="BS225" s="151">
        <f t="shared" si="11"/>
      </c>
      <c r="BT225" s="152">
        <f t="shared" si="9"/>
      </c>
    </row>
    <row r="226" spans="1:72" ht="13.5">
      <c r="A226" s="2">
        <v>221</v>
      </c>
      <c r="B226" s="72"/>
      <c r="C226" s="78"/>
      <c r="D226" s="60"/>
      <c r="E226" s="60"/>
      <c r="F226" s="78"/>
      <c r="G226" s="58"/>
      <c r="H226" s="72"/>
      <c r="I226" s="58"/>
      <c r="J226" s="60"/>
      <c r="K226" s="60"/>
      <c r="L226" s="60"/>
      <c r="M226" s="60"/>
      <c r="N226" s="60"/>
      <c r="O226" s="81"/>
      <c r="P226" s="72"/>
      <c r="Q226" s="81"/>
      <c r="R226" s="58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81"/>
      <c r="AJ226" s="81"/>
      <c r="AK226" s="52"/>
      <c r="AL226" s="60"/>
      <c r="AM226" s="60"/>
      <c r="AN226" s="60"/>
      <c r="AO226" s="60"/>
      <c r="AP226" s="60"/>
      <c r="AQ226" s="60"/>
      <c r="AR226" s="60"/>
      <c r="AS226" s="52"/>
      <c r="AT226" s="58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59"/>
      <c r="BQ226" s="81"/>
      <c r="BR226" s="151">
        <f t="shared" si="10"/>
      </c>
      <c r="BS226" s="151">
        <f t="shared" si="11"/>
      </c>
      <c r="BT226" s="152">
        <f t="shared" si="9"/>
      </c>
    </row>
    <row r="227" spans="1:72" ht="13.5">
      <c r="A227" s="2">
        <v>222</v>
      </c>
      <c r="B227" s="72"/>
      <c r="C227" s="78"/>
      <c r="D227" s="60"/>
      <c r="E227" s="60"/>
      <c r="F227" s="78"/>
      <c r="G227" s="58"/>
      <c r="H227" s="72"/>
      <c r="I227" s="58"/>
      <c r="J227" s="60"/>
      <c r="K227" s="60"/>
      <c r="L227" s="60"/>
      <c r="M227" s="60"/>
      <c r="N227" s="60"/>
      <c r="O227" s="81"/>
      <c r="P227" s="72"/>
      <c r="Q227" s="81"/>
      <c r="R227" s="58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81"/>
      <c r="AJ227" s="81"/>
      <c r="AK227" s="52"/>
      <c r="AL227" s="60"/>
      <c r="AM227" s="60"/>
      <c r="AN227" s="60"/>
      <c r="AO227" s="60"/>
      <c r="AP227" s="60"/>
      <c r="AQ227" s="60"/>
      <c r="AR227" s="60"/>
      <c r="AS227" s="52"/>
      <c r="AT227" s="58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59"/>
      <c r="BQ227" s="81"/>
      <c r="BR227" s="151">
        <f t="shared" si="10"/>
      </c>
      <c r="BS227" s="151">
        <f t="shared" si="11"/>
      </c>
      <c r="BT227" s="152">
        <f t="shared" si="9"/>
      </c>
    </row>
    <row r="228" spans="1:72" ht="13.5">
      <c r="A228" s="2">
        <v>223</v>
      </c>
      <c r="B228" s="72"/>
      <c r="C228" s="78"/>
      <c r="D228" s="60"/>
      <c r="E228" s="60"/>
      <c r="F228" s="78"/>
      <c r="G228" s="58"/>
      <c r="H228" s="72"/>
      <c r="I228" s="58"/>
      <c r="J228" s="60"/>
      <c r="K228" s="60"/>
      <c r="L228" s="60"/>
      <c r="M228" s="60"/>
      <c r="N228" s="60"/>
      <c r="O228" s="81"/>
      <c r="P228" s="72"/>
      <c r="Q228" s="81"/>
      <c r="R228" s="58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81"/>
      <c r="AJ228" s="81"/>
      <c r="AK228" s="52"/>
      <c r="AL228" s="60"/>
      <c r="AM228" s="60"/>
      <c r="AN228" s="60"/>
      <c r="AO228" s="60"/>
      <c r="AP228" s="60"/>
      <c r="AQ228" s="60"/>
      <c r="AR228" s="60"/>
      <c r="AS228" s="52"/>
      <c r="AT228" s="58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59"/>
      <c r="BQ228" s="81"/>
      <c r="BR228" s="151">
        <f t="shared" si="10"/>
      </c>
      <c r="BS228" s="151">
        <f t="shared" si="11"/>
      </c>
      <c r="BT228" s="152">
        <f t="shared" si="9"/>
      </c>
    </row>
    <row r="229" spans="1:72" ht="13.5">
      <c r="A229" s="2">
        <v>224</v>
      </c>
      <c r="B229" s="72"/>
      <c r="C229" s="78"/>
      <c r="D229" s="60"/>
      <c r="E229" s="60"/>
      <c r="F229" s="78"/>
      <c r="G229" s="58"/>
      <c r="H229" s="72"/>
      <c r="I229" s="58"/>
      <c r="J229" s="60"/>
      <c r="K229" s="60"/>
      <c r="L229" s="60"/>
      <c r="M229" s="60"/>
      <c r="N229" s="60"/>
      <c r="O229" s="81"/>
      <c r="P229" s="72"/>
      <c r="Q229" s="81"/>
      <c r="R229" s="58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81"/>
      <c r="AJ229" s="81"/>
      <c r="AK229" s="52"/>
      <c r="AL229" s="60"/>
      <c r="AM229" s="60"/>
      <c r="AN229" s="60"/>
      <c r="AO229" s="60"/>
      <c r="AP229" s="60"/>
      <c r="AQ229" s="60"/>
      <c r="AR229" s="60"/>
      <c r="AS229" s="52"/>
      <c r="AT229" s="58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59"/>
      <c r="BQ229" s="81"/>
      <c r="BR229" s="151">
        <f t="shared" si="10"/>
      </c>
      <c r="BS229" s="151">
        <f t="shared" si="11"/>
      </c>
      <c r="BT229" s="152">
        <f t="shared" si="9"/>
      </c>
    </row>
    <row r="230" spans="1:72" ht="13.5">
      <c r="A230" s="2">
        <v>225</v>
      </c>
      <c r="B230" s="72"/>
      <c r="C230" s="78"/>
      <c r="D230" s="60"/>
      <c r="E230" s="60"/>
      <c r="F230" s="78"/>
      <c r="G230" s="58"/>
      <c r="H230" s="72"/>
      <c r="I230" s="58"/>
      <c r="J230" s="60"/>
      <c r="K230" s="60"/>
      <c r="L230" s="60"/>
      <c r="M230" s="60"/>
      <c r="N230" s="60"/>
      <c r="O230" s="81"/>
      <c r="P230" s="72"/>
      <c r="Q230" s="81"/>
      <c r="R230" s="58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81"/>
      <c r="AJ230" s="81"/>
      <c r="AK230" s="52"/>
      <c r="AL230" s="60"/>
      <c r="AM230" s="60"/>
      <c r="AN230" s="60"/>
      <c r="AO230" s="60"/>
      <c r="AP230" s="60"/>
      <c r="AQ230" s="60"/>
      <c r="AR230" s="60"/>
      <c r="AS230" s="52"/>
      <c r="AT230" s="58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59"/>
      <c r="BQ230" s="81"/>
      <c r="BR230" s="151">
        <f t="shared" si="10"/>
      </c>
      <c r="BS230" s="151">
        <f t="shared" si="11"/>
      </c>
      <c r="BT230" s="152">
        <f t="shared" si="9"/>
      </c>
    </row>
    <row r="231" spans="1:72" ht="13.5">
      <c r="A231" s="2">
        <v>226</v>
      </c>
      <c r="B231" s="72"/>
      <c r="C231" s="78"/>
      <c r="D231" s="60"/>
      <c r="E231" s="60"/>
      <c r="F231" s="78"/>
      <c r="G231" s="58"/>
      <c r="H231" s="72"/>
      <c r="I231" s="58"/>
      <c r="J231" s="60"/>
      <c r="K231" s="60"/>
      <c r="L231" s="60"/>
      <c r="M231" s="60"/>
      <c r="N231" s="60"/>
      <c r="O231" s="81"/>
      <c r="P231" s="72"/>
      <c r="Q231" s="81"/>
      <c r="R231" s="58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81"/>
      <c r="AJ231" s="81"/>
      <c r="AK231" s="52"/>
      <c r="AL231" s="60"/>
      <c r="AM231" s="60"/>
      <c r="AN231" s="60"/>
      <c r="AO231" s="60"/>
      <c r="AP231" s="60"/>
      <c r="AQ231" s="60"/>
      <c r="AR231" s="60"/>
      <c r="AS231" s="52"/>
      <c r="AT231" s="58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59"/>
      <c r="BQ231" s="81"/>
      <c r="BR231" s="151">
        <f t="shared" si="10"/>
      </c>
      <c r="BS231" s="151">
        <f t="shared" si="11"/>
      </c>
      <c r="BT231" s="152">
        <f t="shared" si="9"/>
      </c>
    </row>
    <row r="232" spans="1:72" ht="13.5">
      <c r="A232" s="2">
        <v>227</v>
      </c>
      <c r="B232" s="72"/>
      <c r="C232" s="78"/>
      <c r="D232" s="60"/>
      <c r="E232" s="60"/>
      <c r="F232" s="78"/>
      <c r="G232" s="58"/>
      <c r="H232" s="72"/>
      <c r="I232" s="58"/>
      <c r="J232" s="60"/>
      <c r="K232" s="60"/>
      <c r="L232" s="60"/>
      <c r="M232" s="60"/>
      <c r="N232" s="60"/>
      <c r="O232" s="81"/>
      <c r="P232" s="72"/>
      <c r="Q232" s="81"/>
      <c r="R232" s="58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81"/>
      <c r="AJ232" s="81"/>
      <c r="AK232" s="52"/>
      <c r="AL232" s="60"/>
      <c r="AM232" s="60"/>
      <c r="AN232" s="60"/>
      <c r="AO232" s="60"/>
      <c r="AP232" s="60"/>
      <c r="AQ232" s="60"/>
      <c r="AR232" s="60"/>
      <c r="AS232" s="52"/>
      <c r="AT232" s="58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59"/>
      <c r="BQ232" s="81"/>
      <c r="BR232" s="151">
        <f t="shared" si="10"/>
      </c>
      <c r="BS232" s="151">
        <f t="shared" si="11"/>
      </c>
      <c r="BT232" s="152">
        <f t="shared" si="9"/>
      </c>
    </row>
    <row r="233" spans="1:72" ht="13.5">
      <c r="A233" s="2">
        <v>228</v>
      </c>
      <c r="B233" s="72"/>
      <c r="C233" s="78"/>
      <c r="D233" s="60"/>
      <c r="E233" s="60"/>
      <c r="F233" s="78"/>
      <c r="G233" s="58"/>
      <c r="H233" s="72"/>
      <c r="I233" s="58"/>
      <c r="J233" s="60"/>
      <c r="K233" s="60"/>
      <c r="L233" s="60"/>
      <c r="M233" s="60"/>
      <c r="N233" s="60"/>
      <c r="O233" s="81"/>
      <c r="P233" s="72"/>
      <c r="Q233" s="81"/>
      <c r="R233" s="58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81"/>
      <c r="AJ233" s="81"/>
      <c r="AK233" s="52"/>
      <c r="AL233" s="60"/>
      <c r="AM233" s="60"/>
      <c r="AN233" s="60"/>
      <c r="AO233" s="60"/>
      <c r="AP233" s="60"/>
      <c r="AQ233" s="60"/>
      <c r="AR233" s="60"/>
      <c r="AS233" s="52"/>
      <c r="AT233" s="58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59"/>
      <c r="BQ233" s="81"/>
      <c r="BR233" s="151">
        <f t="shared" si="10"/>
      </c>
      <c r="BS233" s="151">
        <f t="shared" si="11"/>
      </c>
      <c r="BT233" s="152">
        <f t="shared" si="9"/>
      </c>
    </row>
    <row r="234" spans="1:72" ht="13.5">
      <c r="A234" s="2">
        <v>229</v>
      </c>
      <c r="B234" s="72"/>
      <c r="C234" s="78"/>
      <c r="D234" s="60"/>
      <c r="E234" s="60"/>
      <c r="F234" s="78"/>
      <c r="G234" s="58"/>
      <c r="H234" s="72"/>
      <c r="I234" s="58"/>
      <c r="J234" s="60"/>
      <c r="K234" s="60"/>
      <c r="L234" s="60"/>
      <c r="M234" s="60"/>
      <c r="N234" s="60"/>
      <c r="O234" s="81"/>
      <c r="P234" s="72"/>
      <c r="Q234" s="81"/>
      <c r="R234" s="58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81"/>
      <c r="AJ234" s="81"/>
      <c r="AK234" s="52"/>
      <c r="AL234" s="60"/>
      <c r="AM234" s="60"/>
      <c r="AN234" s="60"/>
      <c r="AO234" s="60"/>
      <c r="AP234" s="60"/>
      <c r="AQ234" s="60"/>
      <c r="AR234" s="60"/>
      <c r="AS234" s="52"/>
      <c r="AT234" s="58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59"/>
      <c r="BQ234" s="81"/>
      <c r="BR234" s="151">
        <f t="shared" si="10"/>
      </c>
      <c r="BS234" s="151">
        <f t="shared" si="11"/>
      </c>
      <c r="BT234" s="152">
        <f t="shared" si="9"/>
      </c>
    </row>
    <row r="235" spans="1:72" ht="13.5">
      <c r="A235" s="2">
        <v>230</v>
      </c>
      <c r="B235" s="72"/>
      <c r="C235" s="78"/>
      <c r="D235" s="60"/>
      <c r="E235" s="60"/>
      <c r="F235" s="78"/>
      <c r="G235" s="58"/>
      <c r="H235" s="72"/>
      <c r="I235" s="58"/>
      <c r="J235" s="60"/>
      <c r="K235" s="60"/>
      <c r="L235" s="60"/>
      <c r="M235" s="60"/>
      <c r="N235" s="60"/>
      <c r="O235" s="81"/>
      <c r="P235" s="72"/>
      <c r="Q235" s="81"/>
      <c r="R235" s="58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81"/>
      <c r="AJ235" s="81"/>
      <c r="AK235" s="52"/>
      <c r="AL235" s="60"/>
      <c r="AM235" s="60"/>
      <c r="AN235" s="60"/>
      <c r="AO235" s="60"/>
      <c r="AP235" s="60"/>
      <c r="AQ235" s="60"/>
      <c r="AR235" s="60"/>
      <c r="AS235" s="52"/>
      <c r="AT235" s="58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59"/>
      <c r="BQ235" s="81"/>
      <c r="BR235" s="151">
        <f t="shared" si="10"/>
      </c>
      <c r="BS235" s="151">
        <f t="shared" si="11"/>
      </c>
      <c r="BT235" s="152">
        <f t="shared" si="9"/>
      </c>
    </row>
    <row r="236" spans="1:72" ht="13.5">
      <c r="A236" s="2">
        <v>231</v>
      </c>
      <c r="B236" s="72"/>
      <c r="C236" s="78"/>
      <c r="D236" s="60"/>
      <c r="E236" s="60"/>
      <c r="F236" s="78"/>
      <c r="G236" s="58"/>
      <c r="H236" s="72"/>
      <c r="I236" s="58"/>
      <c r="J236" s="60"/>
      <c r="K236" s="60"/>
      <c r="L236" s="60"/>
      <c r="M236" s="60"/>
      <c r="N236" s="60"/>
      <c r="O236" s="81"/>
      <c r="P236" s="72"/>
      <c r="Q236" s="81"/>
      <c r="R236" s="58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81"/>
      <c r="AJ236" s="81"/>
      <c r="AK236" s="52"/>
      <c r="AL236" s="60"/>
      <c r="AM236" s="60"/>
      <c r="AN236" s="60"/>
      <c r="AO236" s="60"/>
      <c r="AP236" s="60"/>
      <c r="AQ236" s="60"/>
      <c r="AR236" s="60"/>
      <c r="AS236" s="52"/>
      <c r="AT236" s="58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59"/>
      <c r="BQ236" s="81"/>
      <c r="BR236" s="151">
        <f t="shared" si="10"/>
      </c>
      <c r="BS236" s="151">
        <f t="shared" si="11"/>
      </c>
      <c r="BT236" s="152">
        <f t="shared" si="9"/>
      </c>
    </row>
    <row r="237" spans="1:72" ht="13.5">
      <c r="A237" s="2">
        <v>232</v>
      </c>
      <c r="B237" s="72"/>
      <c r="C237" s="78"/>
      <c r="D237" s="60"/>
      <c r="E237" s="60"/>
      <c r="F237" s="78"/>
      <c r="G237" s="58"/>
      <c r="H237" s="72"/>
      <c r="I237" s="58"/>
      <c r="J237" s="60"/>
      <c r="K237" s="60"/>
      <c r="L237" s="60"/>
      <c r="M237" s="60"/>
      <c r="N237" s="60"/>
      <c r="O237" s="81"/>
      <c r="P237" s="72"/>
      <c r="Q237" s="81"/>
      <c r="R237" s="58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81"/>
      <c r="AJ237" s="81"/>
      <c r="AK237" s="52"/>
      <c r="AL237" s="60"/>
      <c r="AM237" s="60"/>
      <c r="AN237" s="60"/>
      <c r="AO237" s="60"/>
      <c r="AP237" s="60"/>
      <c r="AQ237" s="60"/>
      <c r="AR237" s="60"/>
      <c r="AS237" s="52"/>
      <c r="AT237" s="58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59"/>
      <c r="BQ237" s="81"/>
      <c r="BR237" s="151">
        <f t="shared" si="10"/>
      </c>
      <c r="BS237" s="151">
        <f t="shared" si="11"/>
      </c>
      <c r="BT237" s="152">
        <f t="shared" si="9"/>
      </c>
    </row>
    <row r="238" spans="1:72" ht="13.5">
      <c r="A238" s="2">
        <v>233</v>
      </c>
      <c r="B238" s="72"/>
      <c r="C238" s="78"/>
      <c r="D238" s="60"/>
      <c r="E238" s="60"/>
      <c r="F238" s="78"/>
      <c r="G238" s="58"/>
      <c r="H238" s="72"/>
      <c r="I238" s="58"/>
      <c r="J238" s="60"/>
      <c r="K238" s="60"/>
      <c r="L238" s="60"/>
      <c r="M238" s="60"/>
      <c r="N238" s="60"/>
      <c r="O238" s="81"/>
      <c r="P238" s="72"/>
      <c r="Q238" s="81"/>
      <c r="R238" s="58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81"/>
      <c r="AJ238" s="81"/>
      <c r="AK238" s="52"/>
      <c r="AL238" s="60"/>
      <c r="AM238" s="60"/>
      <c r="AN238" s="60"/>
      <c r="AO238" s="60"/>
      <c r="AP238" s="60"/>
      <c r="AQ238" s="60"/>
      <c r="AR238" s="60"/>
      <c r="AS238" s="52"/>
      <c r="AT238" s="58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59"/>
      <c r="BQ238" s="81"/>
      <c r="BR238" s="151">
        <f t="shared" si="10"/>
      </c>
      <c r="BS238" s="151">
        <f t="shared" si="11"/>
      </c>
      <c r="BT238" s="152">
        <f t="shared" si="9"/>
      </c>
    </row>
    <row r="239" spans="1:72" ht="13.5">
      <c r="A239" s="2">
        <v>234</v>
      </c>
      <c r="B239" s="72"/>
      <c r="C239" s="78"/>
      <c r="D239" s="60"/>
      <c r="E239" s="60"/>
      <c r="F239" s="78"/>
      <c r="G239" s="58"/>
      <c r="H239" s="72"/>
      <c r="I239" s="58"/>
      <c r="J239" s="60"/>
      <c r="K239" s="60"/>
      <c r="L239" s="60"/>
      <c r="M239" s="60"/>
      <c r="N239" s="60"/>
      <c r="O239" s="81"/>
      <c r="P239" s="72"/>
      <c r="Q239" s="81"/>
      <c r="R239" s="58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81"/>
      <c r="AJ239" s="81"/>
      <c r="AK239" s="52"/>
      <c r="AL239" s="60"/>
      <c r="AM239" s="60"/>
      <c r="AN239" s="60"/>
      <c r="AO239" s="60"/>
      <c r="AP239" s="60"/>
      <c r="AQ239" s="60"/>
      <c r="AR239" s="60"/>
      <c r="AS239" s="52"/>
      <c r="AT239" s="58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59"/>
      <c r="BQ239" s="81"/>
      <c r="BR239" s="151">
        <f t="shared" si="10"/>
      </c>
      <c r="BS239" s="151">
        <f t="shared" si="11"/>
      </c>
      <c r="BT239" s="152">
        <f t="shared" si="9"/>
      </c>
    </row>
    <row r="240" spans="1:72" ht="13.5">
      <c r="A240" s="2">
        <v>235</v>
      </c>
      <c r="B240" s="72"/>
      <c r="C240" s="78"/>
      <c r="D240" s="60"/>
      <c r="E240" s="60"/>
      <c r="F240" s="78"/>
      <c r="G240" s="58"/>
      <c r="H240" s="72"/>
      <c r="I240" s="58"/>
      <c r="J240" s="60"/>
      <c r="K240" s="60"/>
      <c r="L240" s="60"/>
      <c r="M240" s="60"/>
      <c r="N240" s="60"/>
      <c r="O240" s="81"/>
      <c r="P240" s="72"/>
      <c r="Q240" s="81"/>
      <c r="R240" s="58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81"/>
      <c r="AJ240" s="81"/>
      <c r="AK240" s="52"/>
      <c r="AL240" s="60"/>
      <c r="AM240" s="60"/>
      <c r="AN240" s="60"/>
      <c r="AO240" s="60"/>
      <c r="AP240" s="60"/>
      <c r="AQ240" s="60"/>
      <c r="AR240" s="60"/>
      <c r="AS240" s="52"/>
      <c r="AT240" s="58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59"/>
      <c r="BQ240" s="81"/>
      <c r="BR240" s="151">
        <f t="shared" si="10"/>
      </c>
      <c r="BS240" s="151">
        <f t="shared" si="11"/>
      </c>
      <c r="BT240" s="152">
        <f t="shared" si="9"/>
      </c>
    </row>
    <row r="241" spans="1:72" ht="13.5">
      <c r="A241" s="2">
        <v>236</v>
      </c>
      <c r="B241" s="72"/>
      <c r="C241" s="78"/>
      <c r="D241" s="60"/>
      <c r="E241" s="60"/>
      <c r="F241" s="78"/>
      <c r="G241" s="58"/>
      <c r="H241" s="72"/>
      <c r="I241" s="58"/>
      <c r="J241" s="60"/>
      <c r="K241" s="60"/>
      <c r="L241" s="60"/>
      <c r="M241" s="60"/>
      <c r="N241" s="60"/>
      <c r="O241" s="81"/>
      <c r="P241" s="72"/>
      <c r="Q241" s="81"/>
      <c r="R241" s="58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81"/>
      <c r="AJ241" s="81"/>
      <c r="AK241" s="52"/>
      <c r="AL241" s="60"/>
      <c r="AM241" s="60"/>
      <c r="AN241" s="60"/>
      <c r="AO241" s="60"/>
      <c r="AP241" s="60"/>
      <c r="AQ241" s="60"/>
      <c r="AR241" s="60"/>
      <c r="AS241" s="52"/>
      <c r="AT241" s="58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59"/>
      <c r="BQ241" s="81"/>
      <c r="BR241" s="151">
        <f t="shared" si="10"/>
      </c>
      <c r="BS241" s="151">
        <f t="shared" si="11"/>
      </c>
      <c r="BT241" s="152">
        <f t="shared" si="9"/>
      </c>
    </row>
    <row r="242" spans="1:72" ht="13.5">
      <c r="A242" s="2">
        <v>237</v>
      </c>
      <c r="B242" s="72"/>
      <c r="C242" s="78"/>
      <c r="D242" s="60"/>
      <c r="E242" s="60"/>
      <c r="F242" s="78"/>
      <c r="G242" s="58"/>
      <c r="H242" s="72"/>
      <c r="I242" s="58"/>
      <c r="J242" s="60"/>
      <c r="K242" s="60"/>
      <c r="L242" s="60"/>
      <c r="M242" s="60"/>
      <c r="N242" s="60"/>
      <c r="O242" s="81"/>
      <c r="P242" s="72"/>
      <c r="Q242" s="81"/>
      <c r="R242" s="58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81"/>
      <c r="AJ242" s="81"/>
      <c r="AK242" s="52"/>
      <c r="AL242" s="60"/>
      <c r="AM242" s="60"/>
      <c r="AN242" s="60"/>
      <c r="AO242" s="60"/>
      <c r="AP242" s="60"/>
      <c r="AQ242" s="60"/>
      <c r="AR242" s="60"/>
      <c r="AS242" s="52"/>
      <c r="AT242" s="58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59"/>
      <c r="BQ242" s="81"/>
      <c r="BR242" s="151">
        <f t="shared" si="10"/>
      </c>
      <c r="BS242" s="151">
        <f t="shared" si="11"/>
      </c>
      <c r="BT242" s="152">
        <f t="shared" si="9"/>
      </c>
    </row>
    <row r="243" spans="1:72" ht="13.5">
      <c r="A243" s="2">
        <v>238</v>
      </c>
      <c r="B243" s="72"/>
      <c r="C243" s="78"/>
      <c r="D243" s="60"/>
      <c r="E243" s="60"/>
      <c r="F243" s="78"/>
      <c r="G243" s="58"/>
      <c r="H243" s="72"/>
      <c r="I243" s="58"/>
      <c r="J243" s="60"/>
      <c r="K243" s="60"/>
      <c r="L243" s="60"/>
      <c r="M243" s="60"/>
      <c r="N243" s="60"/>
      <c r="O243" s="81"/>
      <c r="P243" s="72"/>
      <c r="Q243" s="81"/>
      <c r="R243" s="58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81"/>
      <c r="AJ243" s="81"/>
      <c r="AK243" s="52"/>
      <c r="AL243" s="60"/>
      <c r="AM243" s="60"/>
      <c r="AN243" s="60"/>
      <c r="AO243" s="60"/>
      <c r="AP243" s="60"/>
      <c r="AQ243" s="60"/>
      <c r="AR243" s="60"/>
      <c r="AS243" s="52"/>
      <c r="AT243" s="58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59"/>
      <c r="BQ243" s="81"/>
      <c r="BR243" s="151">
        <f t="shared" si="10"/>
      </c>
      <c r="BS243" s="151">
        <f t="shared" si="11"/>
      </c>
      <c r="BT243" s="152">
        <f t="shared" si="9"/>
      </c>
    </row>
    <row r="244" spans="1:72" ht="13.5">
      <c r="A244" s="2">
        <v>239</v>
      </c>
      <c r="B244" s="72"/>
      <c r="C244" s="78"/>
      <c r="D244" s="60"/>
      <c r="E244" s="60"/>
      <c r="F244" s="78"/>
      <c r="G244" s="58"/>
      <c r="H244" s="72"/>
      <c r="I244" s="58"/>
      <c r="J244" s="60"/>
      <c r="K244" s="60"/>
      <c r="L244" s="60"/>
      <c r="M244" s="60"/>
      <c r="N244" s="60"/>
      <c r="O244" s="81"/>
      <c r="P244" s="72"/>
      <c r="Q244" s="81"/>
      <c r="R244" s="58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81"/>
      <c r="AJ244" s="81"/>
      <c r="AK244" s="52"/>
      <c r="AL244" s="60"/>
      <c r="AM244" s="60"/>
      <c r="AN244" s="60"/>
      <c r="AO244" s="60"/>
      <c r="AP244" s="60"/>
      <c r="AQ244" s="60"/>
      <c r="AR244" s="60"/>
      <c r="AS244" s="52"/>
      <c r="AT244" s="58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59"/>
      <c r="BQ244" s="81"/>
      <c r="BR244" s="151">
        <f t="shared" si="10"/>
      </c>
      <c r="BS244" s="151">
        <f t="shared" si="11"/>
      </c>
      <c r="BT244" s="152">
        <f t="shared" si="9"/>
      </c>
    </row>
    <row r="245" spans="1:72" ht="13.5">
      <c r="A245" s="2">
        <v>240</v>
      </c>
      <c r="B245" s="72"/>
      <c r="C245" s="78"/>
      <c r="D245" s="60"/>
      <c r="E245" s="60"/>
      <c r="F245" s="78"/>
      <c r="G245" s="58"/>
      <c r="H245" s="72"/>
      <c r="I245" s="58"/>
      <c r="J245" s="60"/>
      <c r="K245" s="60"/>
      <c r="L245" s="60"/>
      <c r="M245" s="60"/>
      <c r="N245" s="60"/>
      <c r="O245" s="81"/>
      <c r="P245" s="72"/>
      <c r="Q245" s="81"/>
      <c r="R245" s="58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81"/>
      <c r="AJ245" s="81"/>
      <c r="AK245" s="52"/>
      <c r="AL245" s="60"/>
      <c r="AM245" s="60"/>
      <c r="AN245" s="60"/>
      <c r="AO245" s="60"/>
      <c r="AP245" s="60"/>
      <c r="AQ245" s="60"/>
      <c r="AR245" s="60"/>
      <c r="AS245" s="52"/>
      <c r="AT245" s="58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59"/>
      <c r="BQ245" s="81"/>
      <c r="BR245" s="151">
        <f t="shared" si="10"/>
      </c>
      <c r="BS245" s="151">
        <f t="shared" si="11"/>
      </c>
      <c r="BT245" s="152">
        <f t="shared" si="9"/>
      </c>
    </row>
    <row r="246" spans="1:72" ht="13.5">
      <c r="A246" s="2">
        <v>241</v>
      </c>
      <c r="B246" s="72"/>
      <c r="C246" s="78"/>
      <c r="D246" s="60"/>
      <c r="E246" s="60"/>
      <c r="F246" s="78"/>
      <c r="G246" s="58"/>
      <c r="H246" s="72"/>
      <c r="I246" s="58"/>
      <c r="J246" s="60"/>
      <c r="K246" s="60"/>
      <c r="L246" s="60"/>
      <c r="M246" s="60"/>
      <c r="N246" s="60"/>
      <c r="O246" s="81"/>
      <c r="P246" s="72"/>
      <c r="Q246" s="81"/>
      <c r="R246" s="58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81"/>
      <c r="AJ246" s="81"/>
      <c r="AK246" s="52"/>
      <c r="AL246" s="60"/>
      <c r="AM246" s="60"/>
      <c r="AN246" s="60"/>
      <c r="AO246" s="60"/>
      <c r="AP246" s="60"/>
      <c r="AQ246" s="60"/>
      <c r="AR246" s="60"/>
      <c r="AS246" s="52"/>
      <c r="AT246" s="58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59"/>
      <c r="BQ246" s="81"/>
      <c r="BR246" s="151">
        <f t="shared" si="10"/>
      </c>
      <c r="BS246" s="151">
        <f t="shared" si="11"/>
      </c>
      <c r="BT246" s="152">
        <f t="shared" si="9"/>
      </c>
    </row>
    <row r="247" spans="1:72" ht="13.5">
      <c r="A247" s="2">
        <v>242</v>
      </c>
      <c r="B247" s="72"/>
      <c r="C247" s="78"/>
      <c r="D247" s="60"/>
      <c r="E247" s="60"/>
      <c r="F247" s="78"/>
      <c r="G247" s="58"/>
      <c r="H247" s="72"/>
      <c r="I247" s="58"/>
      <c r="J247" s="60"/>
      <c r="K247" s="60"/>
      <c r="L247" s="60"/>
      <c r="M247" s="60"/>
      <c r="N247" s="60"/>
      <c r="O247" s="81"/>
      <c r="P247" s="72"/>
      <c r="Q247" s="81"/>
      <c r="R247" s="58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81"/>
      <c r="AJ247" s="81"/>
      <c r="AK247" s="52"/>
      <c r="AL247" s="60"/>
      <c r="AM247" s="60"/>
      <c r="AN247" s="60"/>
      <c r="AO247" s="60"/>
      <c r="AP247" s="60"/>
      <c r="AQ247" s="60"/>
      <c r="AR247" s="60"/>
      <c r="AS247" s="52"/>
      <c r="AT247" s="58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59"/>
      <c r="BQ247" s="81"/>
      <c r="BR247" s="151">
        <f t="shared" si="10"/>
      </c>
      <c r="BS247" s="151">
        <f t="shared" si="11"/>
      </c>
      <c r="BT247" s="152">
        <f t="shared" si="9"/>
      </c>
    </row>
    <row r="248" spans="1:72" ht="13.5">
      <c r="A248" s="2">
        <v>243</v>
      </c>
      <c r="B248" s="72"/>
      <c r="C248" s="78"/>
      <c r="D248" s="60"/>
      <c r="E248" s="60"/>
      <c r="F248" s="78"/>
      <c r="G248" s="58"/>
      <c r="H248" s="72"/>
      <c r="I248" s="58"/>
      <c r="J248" s="60"/>
      <c r="K248" s="60"/>
      <c r="L248" s="60"/>
      <c r="M248" s="60"/>
      <c r="N248" s="60"/>
      <c r="O248" s="81"/>
      <c r="P248" s="72"/>
      <c r="Q248" s="81"/>
      <c r="R248" s="58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81"/>
      <c r="AJ248" s="81"/>
      <c r="AK248" s="52"/>
      <c r="AL248" s="60"/>
      <c r="AM248" s="60"/>
      <c r="AN248" s="60"/>
      <c r="AO248" s="60"/>
      <c r="AP248" s="60"/>
      <c r="AQ248" s="60"/>
      <c r="AR248" s="60"/>
      <c r="AS248" s="52"/>
      <c r="AT248" s="58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59"/>
      <c r="BQ248" s="81"/>
      <c r="BR248" s="151">
        <f t="shared" si="10"/>
      </c>
      <c r="BS248" s="151">
        <f t="shared" si="11"/>
      </c>
      <c r="BT248" s="152">
        <f t="shared" si="9"/>
      </c>
    </row>
    <row r="249" spans="1:72" ht="13.5">
      <c r="A249" s="2">
        <v>244</v>
      </c>
      <c r="B249" s="72"/>
      <c r="C249" s="78"/>
      <c r="D249" s="60"/>
      <c r="E249" s="60"/>
      <c r="F249" s="78"/>
      <c r="G249" s="58"/>
      <c r="H249" s="72"/>
      <c r="I249" s="58"/>
      <c r="J249" s="60"/>
      <c r="K249" s="60"/>
      <c r="L249" s="60"/>
      <c r="M249" s="60"/>
      <c r="N249" s="60"/>
      <c r="O249" s="81"/>
      <c r="P249" s="72"/>
      <c r="Q249" s="81"/>
      <c r="R249" s="58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81"/>
      <c r="AJ249" s="81"/>
      <c r="AK249" s="52"/>
      <c r="AL249" s="60"/>
      <c r="AM249" s="60"/>
      <c r="AN249" s="60"/>
      <c r="AO249" s="60"/>
      <c r="AP249" s="60"/>
      <c r="AQ249" s="60"/>
      <c r="AR249" s="60"/>
      <c r="AS249" s="52"/>
      <c r="AT249" s="58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59"/>
      <c r="BQ249" s="81"/>
      <c r="BR249" s="151">
        <f t="shared" si="10"/>
      </c>
      <c r="BS249" s="151">
        <f t="shared" si="11"/>
      </c>
      <c r="BT249" s="152">
        <f t="shared" si="9"/>
      </c>
    </row>
    <row r="250" spans="1:72" ht="13.5">
      <c r="A250" s="2">
        <v>245</v>
      </c>
      <c r="B250" s="72"/>
      <c r="C250" s="78"/>
      <c r="D250" s="60"/>
      <c r="E250" s="60"/>
      <c r="F250" s="78"/>
      <c r="G250" s="58"/>
      <c r="H250" s="72"/>
      <c r="I250" s="58"/>
      <c r="J250" s="60"/>
      <c r="K250" s="60"/>
      <c r="L250" s="60"/>
      <c r="M250" s="60"/>
      <c r="N250" s="60"/>
      <c r="O250" s="81"/>
      <c r="P250" s="72"/>
      <c r="Q250" s="81"/>
      <c r="R250" s="58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81"/>
      <c r="AJ250" s="81"/>
      <c r="AK250" s="52"/>
      <c r="AL250" s="60"/>
      <c r="AM250" s="60"/>
      <c r="AN250" s="60"/>
      <c r="AO250" s="60"/>
      <c r="AP250" s="60"/>
      <c r="AQ250" s="60"/>
      <c r="AR250" s="60"/>
      <c r="AS250" s="52"/>
      <c r="AT250" s="58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59"/>
      <c r="BQ250" s="81"/>
      <c r="BR250" s="151">
        <f t="shared" si="10"/>
      </c>
      <c r="BS250" s="151">
        <f t="shared" si="11"/>
      </c>
      <c r="BT250" s="152">
        <f t="shared" si="9"/>
      </c>
    </row>
    <row r="251" spans="1:72" ht="13.5">
      <c r="A251" s="2">
        <v>246</v>
      </c>
      <c r="B251" s="72"/>
      <c r="C251" s="78"/>
      <c r="D251" s="60"/>
      <c r="E251" s="60"/>
      <c r="F251" s="78"/>
      <c r="G251" s="58"/>
      <c r="H251" s="72"/>
      <c r="I251" s="58"/>
      <c r="J251" s="60"/>
      <c r="K251" s="60"/>
      <c r="L251" s="60"/>
      <c r="M251" s="60"/>
      <c r="N251" s="60"/>
      <c r="O251" s="81"/>
      <c r="P251" s="72"/>
      <c r="Q251" s="81"/>
      <c r="R251" s="58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81"/>
      <c r="AJ251" s="81"/>
      <c r="AK251" s="52"/>
      <c r="AL251" s="60"/>
      <c r="AM251" s="60"/>
      <c r="AN251" s="60"/>
      <c r="AO251" s="60"/>
      <c r="AP251" s="60"/>
      <c r="AQ251" s="60"/>
      <c r="AR251" s="60"/>
      <c r="AS251" s="52"/>
      <c r="AT251" s="58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59"/>
      <c r="BQ251" s="81"/>
      <c r="BR251" s="151">
        <f t="shared" si="10"/>
      </c>
      <c r="BS251" s="151">
        <f t="shared" si="11"/>
      </c>
      <c r="BT251" s="152">
        <f t="shared" si="9"/>
      </c>
    </row>
    <row r="252" spans="1:72" ht="13.5">
      <c r="A252" s="2">
        <v>247</v>
      </c>
      <c r="B252" s="72"/>
      <c r="C252" s="78"/>
      <c r="D252" s="60"/>
      <c r="E252" s="60"/>
      <c r="F252" s="78"/>
      <c r="G252" s="58"/>
      <c r="H252" s="72"/>
      <c r="I252" s="58"/>
      <c r="J252" s="60"/>
      <c r="K252" s="60"/>
      <c r="L252" s="60"/>
      <c r="M252" s="60"/>
      <c r="N252" s="60"/>
      <c r="O252" s="81"/>
      <c r="P252" s="72"/>
      <c r="Q252" s="81"/>
      <c r="R252" s="58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81"/>
      <c r="AJ252" s="81"/>
      <c r="AK252" s="52"/>
      <c r="AL252" s="60"/>
      <c r="AM252" s="60"/>
      <c r="AN252" s="60"/>
      <c r="AO252" s="60"/>
      <c r="AP252" s="60"/>
      <c r="AQ252" s="60"/>
      <c r="AR252" s="60"/>
      <c r="AS252" s="52"/>
      <c r="AT252" s="58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59"/>
      <c r="BQ252" s="81"/>
      <c r="BR252" s="151">
        <f t="shared" si="10"/>
      </c>
      <c r="BS252" s="151">
        <f t="shared" si="11"/>
      </c>
      <c r="BT252" s="152">
        <f t="shared" si="9"/>
      </c>
    </row>
    <row r="253" spans="1:72" ht="13.5">
      <c r="A253" s="2">
        <v>248</v>
      </c>
      <c r="B253" s="72"/>
      <c r="C253" s="78"/>
      <c r="D253" s="60"/>
      <c r="E253" s="60"/>
      <c r="F253" s="78"/>
      <c r="G253" s="58"/>
      <c r="H253" s="72"/>
      <c r="I253" s="58"/>
      <c r="J253" s="60"/>
      <c r="K253" s="60"/>
      <c r="L253" s="60"/>
      <c r="M253" s="60"/>
      <c r="N253" s="60"/>
      <c r="O253" s="81"/>
      <c r="P253" s="72"/>
      <c r="Q253" s="81"/>
      <c r="R253" s="58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81"/>
      <c r="AJ253" s="81"/>
      <c r="AK253" s="52"/>
      <c r="AL253" s="60"/>
      <c r="AM253" s="60"/>
      <c r="AN253" s="60"/>
      <c r="AO253" s="60"/>
      <c r="AP253" s="60"/>
      <c r="AQ253" s="60"/>
      <c r="AR253" s="60"/>
      <c r="AS253" s="52"/>
      <c r="AT253" s="58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59"/>
      <c r="BQ253" s="81"/>
      <c r="BR253" s="151">
        <f t="shared" si="10"/>
      </c>
      <c r="BS253" s="151">
        <f t="shared" si="11"/>
      </c>
      <c r="BT253" s="152">
        <f t="shared" si="9"/>
      </c>
    </row>
    <row r="254" spans="1:72" ht="13.5">
      <c r="A254" s="2">
        <v>249</v>
      </c>
      <c r="B254" s="72"/>
      <c r="C254" s="78"/>
      <c r="D254" s="60"/>
      <c r="E254" s="60"/>
      <c r="F254" s="78"/>
      <c r="G254" s="58"/>
      <c r="H254" s="72"/>
      <c r="I254" s="58"/>
      <c r="J254" s="60"/>
      <c r="K254" s="60"/>
      <c r="L254" s="60"/>
      <c r="M254" s="60"/>
      <c r="N254" s="60"/>
      <c r="O254" s="81"/>
      <c r="P254" s="72"/>
      <c r="Q254" s="81"/>
      <c r="R254" s="58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81"/>
      <c r="AJ254" s="81"/>
      <c r="AK254" s="52"/>
      <c r="AL254" s="60"/>
      <c r="AM254" s="60"/>
      <c r="AN254" s="60"/>
      <c r="AO254" s="60"/>
      <c r="AP254" s="60"/>
      <c r="AQ254" s="60"/>
      <c r="AR254" s="60"/>
      <c r="AS254" s="52"/>
      <c r="AT254" s="58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59"/>
      <c r="BQ254" s="81"/>
      <c r="BR254" s="151">
        <f t="shared" si="10"/>
      </c>
      <c r="BS254" s="151">
        <f t="shared" si="11"/>
      </c>
      <c r="BT254" s="152">
        <f t="shared" si="9"/>
      </c>
    </row>
    <row r="255" spans="1:72" ht="13.5">
      <c r="A255" s="2">
        <v>250</v>
      </c>
      <c r="B255" s="72"/>
      <c r="C255" s="78"/>
      <c r="D255" s="60"/>
      <c r="E255" s="60"/>
      <c r="F255" s="78"/>
      <c r="G255" s="58"/>
      <c r="H255" s="72"/>
      <c r="I255" s="58"/>
      <c r="J255" s="60"/>
      <c r="K255" s="60"/>
      <c r="L255" s="60"/>
      <c r="M255" s="60"/>
      <c r="N255" s="60"/>
      <c r="O255" s="81"/>
      <c r="P255" s="72"/>
      <c r="Q255" s="81"/>
      <c r="R255" s="58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81"/>
      <c r="AJ255" s="81"/>
      <c r="AK255" s="52"/>
      <c r="AL255" s="60"/>
      <c r="AM255" s="60"/>
      <c r="AN255" s="60"/>
      <c r="AO255" s="60"/>
      <c r="AP255" s="60"/>
      <c r="AQ255" s="60"/>
      <c r="AR255" s="60"/>
      <c r="AS255" s="52"/>
      <c r="AT255" s="58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59"/>
      <c r="BQ255" s="81"/>
      <c r="BR255" s="151">
        <f t="shared" si="10"/>
      </c>
      <c r="BS255" s="151">
        <f t="shared" si="11"/>
      </c>
      <c r="BT255" s="152">
        <f t="shared" si="9"/>
      </c>
    </row>
    <row r="256" spans="1:72" ht="13.5">
      <c r="A256" s="2">
        <v>251</v>
      </c>
      <c r="B256" s="72"/>
      <c r="C256" s="78"/>
      <c r="D256" s="60"/>
      <c r="E256" s="60"/>
      <c r="F256" s="78"/>
      <c r="G256" s="58"/>
      <c r="H256" s="72"/>
      <c r="I256" s="58"/>
      <c r="J256" s="60"/>
      <c r="K256" s="60"/>
      <c r="L256" s="60"/>
      <c r="M256" s="60"/>
      <c r="N256" s="60"/>
      <c r="O256" s="81"/>
      <c r="P256" s="72"/>
      <c r="Q256" s="81"/>
      <c r="R256" s="58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81"/>
      <c r="AJ256" s="81"/>
      <c r="AK256" s="52"/>
      <c r="AL256" s="60"/>
      <c r="AM256" s="60"/>
      <c r="AN256" s="60"/>
      <c r="AO256" s="60"/>
      <c r="AP256" s="60"/>
      <c r="AQ256" s="60"/>
      <c r="AR256" s="60"/>
      <c r="AS256" s="52"/>
      <c r="AT256" s="58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59"/>
      <c r="BQ256" s="81"/>
      <c r="BR256" s="151">
        <f t="shared" si="10"/>
      </c>
      <c r="BS256" s="151">
        <f t="shared" si="11"/>
      </c>
      <c r="BT256" s="152">
        <f t="shared" si="9"/>
      </c>
    </row>
    <row r="257" spans="1:72" ht="13.5">
      <c r="A257" s="2">
        <v>252</v>
      </c>
      <c r="B257" s="72"/>
      <c r="C257" s="78"/>
      <c r="D257" s="60"/>
      <c r="E257" s="60"/>
      <c r="F257" s="78"/>
      <c r="G257" s="58"/>
      <c r="H257" s="72"/>
      <c r="I257" s="58"/>
      <c r="J257" s="60"/>
      <c r="K257" s="60"/>
      <c r="L257" s="60"/>
      <c r="M257" s="60"/>
      <c r="N257" s="60"/>
      <c r="O257" s="81"/>
      <c r="P257" s="72"/>
      <c r="Q257" s="81"/>
      <c r="R257" s="58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81"/>
      <c r="AJ257" s="81"/>
      <c r="AK257" s="52"/>
      <c r="AL257" s="60"/>
      <c r="AM257" s="60"/>
      <c r="AN257" s="60"/>
      <c r="AO257" s="60"/>
      <c r="AP257" s="60"/>
      <c r="AQ257" s="60"/>
      <c r="AR257" s="60"/>
      <c r="AS257" s="52"/>
      <c r="AT257" s="58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59"/>
      <c r="BQ257" s="81"/>
      <c r="BR257" s="151">
        <f t="shared" si="10"/>
      </c>
      <c r="BS257" s="151">
        <f t="shared" si="11"/>
      </c>
      <c r="BT257" s="152">
        <f t="shared" si="9"/>
      </c>
    </row>
    <row r="258" spans="1:72" ht="13.5">
      <c r="A258" s="2">
        <v>253</v>
      </c>
      <c r="B258" s="72"/>
      <c r="C258" s="78"/>
      <c r="D258" s="60"/>
      <c r="E258" s="60"/>
      <c r="F258" s="78"/>
      <c r="G258" s="58"/>
      <c r="H258" s="72"/>
      <c r="I258" s="58"/>
      <c r="J258" s="60"/>
      <c r="K258" s="60"/>
      <c r="L258" s="60"/>
      <c r="M258" s="60"/>
      <c r="N258" s="60"/>
      <c r="O258" s="81"/>
      <c r="P258" s="72"/>
      <c r="Q258" s="81"/>
      <c r="R258" s="58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81"/>
      <c r="AJ258" s="81"/>
      <c r="AK258" s="52"/>
      <c r="AL258" s="60"/>
      <c r="AM258" s="60"/>
      <c r="AN258" s="60"/>
      <c r="AO258" s="60"/>
      <c r="AP258" s="60"/>
      <c r="AQ258" s="60"/>
      <c r="AR258" s="60"/>
      <c r="AS258" s="52"/>
      <c r="AT258" s="58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59"/>
      <c r="BQ258" s="81"/>
      <c r="BR258" s="151">
        <f t="shared" si="10"/>
      </c>
      <c r="BS258" s="151">
        <f t="shared" si="11"/>
      </c>
      <c r="BT258" s="152">
        <f t="shared" si="9"/>
      </c>
    </row>
    <row r="259" spans="1:72" ht="13.5">
      <c r="A259" s="2">
        <v>254</v>
      </c>
      <c r="B259" s="72"/>
      <c r="C259" s="78"/>
      <c r="D259" s="60"/>
      <c r="E259" s="60"/>
      <c r="F259" s="78"/>
      <c r="G259" s="58"/>
      <c r="H259" s="72"/>
      <c r="I259" s="58"/>
      <c r="J259" s="60"/>
      <c r="K259" s="60"/>
      <c r="L259" s="60"/>
      <c r="M259" s="60"/>
      <c r="N259" s="60"/>
      <c r="O259" s="81"/>
      <c r="P259" s="72"/>
      <c r="Q259" s="81"/>
      <c r="R259" s="58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81"/>
      <c r="AJ259" s="81"/>
      <c r="AK259" s="52"/>
      <c r="AL259" s="60"/>
      <c r="AM259" s="60"/>
      <c r="AN259" s="60"/>
      <c r="AO259" s="60"/>
      <c r="AP259" s="60"/>
      <c r="AQ259" s="60"/>
      <c r="AR259" s="60"/>
      <c r="AS259" s="52"/>
      <c r="AT259" s="58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59"/>
      <c r="BQ259" s="81"/>
      <c r="BR259" s="151">
        <f t="shared" si="10"/>
      </c>
      <c r="BS259" s="151">
        <f t="shared" si="11"/>
      </c>
      <c r="BT259" s="152">
        <f t="shared" si="9"/>
      </c>
    </row>
    <row r="260" spans="1:72" ht="13.5">
      <c r="A260" s="2">
        <v>255</v>
      </c>
      <c r="B260" s="72"/>
      <c r="C260" s="78"/>
      <c r="D260" s="60"/>
      <c r="E260" s="60"/>
      <c r="F260" s="78"/>
      <c r="G260" s="58"/>
      <c r="H260" s="72"/>
      <c r="I260" s="58"/>
      <c r="J260" s="60"/>
      <c r="K260" s="60"/>
      <c r="L260" s="60"/>
      <c r="M260" s="60"/>
      <c r="N260" s="60"/>
      <c r="O260" s="81"/>
      <c r="P260" s="72"/>
      <c r="Q260" s="81"/>
      <c r="R260" s="58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81"/>
      <c r="AJ260" s="81"/>
      <c r="AK260" s="52"/>
      <c r="AL260" s="60"/>
      <c r="AM260" s="60"/>
      <c r="AN260" s="60"/>
      <c r="AO260" s="60"/>
      <c r="AP260" s="60"/>
      <c r="AQ260" s="60"/>
      <c r="AR260" s="60"/>
      <c r="AS260" s="52"/>
      <c r="AT260" s="58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59"/>
      <c r="BQ260" s="81"/>
      <c r="BR260" s="151">
        <f t="shared" si="10"/>
      </c>
      <c r="BS260" s="151">
        <f t="shared" si="11"/>
      </c>
      <c r="BT260" s="152">
        <f t="shared" si="9"/>
      </c>
    </row>
    <row r="261" spans="1:72" ht="13.5">
      <c r="A261" s="2">
        <v>256</v>
      </c>
      <c r="B261" s="72"/>
      <c r="C261" s="78"/>
      <c r="D261" s="60"/>
      <c r="E261" s="60"/>
      <c r="F261" s="78"/>
      <c r="G261" s="58"/>
      <c r="H261" s="72"/>
      <c r="I261" s="58"/>
      <c r="J261" s="60"/>
      <c r="K261" s="60"/>
      <c r="L261" s="60"/>
      <c r="M261" s="60"/>
      <c r="N261" s="60"/>
      <c r="O261" s="81"/>
      <c r="P261" s="72"/>
      <c r="Q261" s="81"/>
      <c r="R261" s="58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81"/>
      <c r="AJ261" s="81"/>
      <c r="AK261" s="52"/>
      <c r="AL261" s="60"/>
      <c r="AM261" s="60"/>
      <c r="AN261" s="60"/>
      <c r="AO261" s="60"/>
      <c r="AP261" s="60"/>
      <c r="AQ261" s="60"/>
      <c r="AR261" s="60"/>
      <c r="AS261" s="52"/>
      <c r="AT261" s="58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59"/>
      <c r="BQ261" s="81"/>
      <c r="BR261" s="151">
        <f t="shared" si="10"/>
      </c>
      <c r="BS261" s="151">
        <f t="shared" si="11"/>
      </c>
      <c r="BT261" s="152">
        <f t="shared" si="9"/>
      </c>
    </row>
    <row r="262" spans="1:72" ht="13.5">
      <c r="A262" s="2">
        <v>257</v>
      </c>
      <c r="B262" s="72"/>
      <c r="C262" s="78"/>
      <c r="D262" s="60"/>
      <c r="E262" s="60"/>
      <c r="F262" s="78"/>
      <c r="G262" s="58"/>
      <c r="H262" s="72"/>
      <c r="I262" s="58"/>
      <c r="J262" s="60"/>
      <c r="K262" s="60"/>
      <c r="L262" s="60"/>
      <c r="M262" s="60"/>
      <c r="N262" s="60"/>
      <c r="O262" s="81"/>
      <c r="P262" s="72"/>
      <c r="Q262" s="81"/>
      <c r="R262" s="58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81"/>
      <c r="AJ262" s="81"/>
      <c r="AK262" s="52"/>
      <c r="AL262" s="60"/>
      <c r="AM262" s="60"/>
      <c r="AN262" s="60"/>
      <c r="AO262" s="60"/>
      <c r="AP262" s="60"/>
      <c r="AQ262" s="60"/>
      <c r="AR262" s="60"/>
      <c r="AS262" s="52"/>
      <c r="AT262" s="58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59"/>
      <c r="BQ262" s="81"/>
      <c r="BR262" s="151">
        <f t="shared" si="10"/>
      </c>
      <c r="BS262" s="151">
        <f t="shared" si="11"/>
      </c>
      <c r="BT262" s="152">
        <f aca="true" t="shared" si="12" ref="BT262:BT305">C262&amp;F262</f>
      </c>
    </row>
    <row r="263" spans="1:72" ht="13.5">
      <c r="A263" s="2">
        <v>258</v>
      </c>
      <c r="B263" s="72"/>
      <c r="C263" s="78"/>
      <c r="D263" s="60"/>
      <c r="E263" s="60"/>
      <c r="F263" s="78"/>
      <c r="G263" s="58"/>
      <c r="H263" s="72"/>
      <c r="I263" s="58"/>
      <c r="J263" s="60"/>
      <c r="K263" s="60"/>
      <c r="L263" s="60"/>
      <c r="M263" s="60"/>
      <c r="N263" s="60"/>
      <c r="O263" s="81"/>
      <c r="P263" s="72"/>
      <c r="Q263" s="81"/>
      <c r="R263" s="58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81"/>
      <c r="AJ263" s="81"/>
      <c r="AK263" s="52"/>
      <c r="AL263" s="60"/>
      <c r="AM263" s="60"/>
      <c r="AN263" s="60"/>
      <c r="AO263" s="60"/>
      <c r="AP263" s="60"/>
      <c r="AQ263" s="60"/>
      <c r="AR263" s="60"/>
      <c r="AS263" s="52"/>
      <c r="AT263" s="58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59"/>
      <c r="BQ263" s="81"/>
      <c r="BR263" s="151">
        <f aca="true" t="shared" si="13" ref="BR263:BR305">C263&amp;D263</f>
      </c>
      <c r="BS263" s="151">
        <f aca="true" t="shared" si="14" ref="BS263:BS305">C263&amp;E263</f>
      </c>
      <c r="BT263" s="152">
        <f t="shared" si="12"/>
      </c>
    </row>
    <row r="264" spans="1:72" ht="13.5">
      <c r="A264" s="2">
        <v>259</v>
      </c>
      <c r="B264" s="72"/>
      <c r="C264" s="78"/>
      <c r="D264" s="60"/>
      <c r="E264" s="60"/>
      <c r="F264" s="78"/>
      <c r="G264" s="58"/>
      <c r="H264" s="72"/>
      <c r="I264" s="58"/>
      <c r="J264" s="60"/>
      <c r="K264" s="60"/>
      <c r="L264" s="60"/>
      <c r="M264" s="60"/>
      <c r="N264" s="60"/>
      <c r="O264" s="81"/>
      <c r="P264" s="72"/>
      <c r="Q264" s="81"/>
      <c r="R264" s="58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81"/>
      <c r="AJ264" s="81"/>
      <c r="AK264" s="52"/>
      <c r="AL264" s="60"/>
      <c r="AM264" s="60"/>
      <c r="AN264" s="60"/>
      <c r="AO264" s="60"/>
      <c r="AP264" s="60"/>
      <c r="AQ264" s="60"/>
      <c r="AR264" s="60"/>
      <c r="AS264" s="52"/>
      <c r="AT264" s="58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59"/>
      <c r="BQ264" s="81"/>
      <c r="BR264" s="151">
        <f t="shared" si="13"/>
      </c>
      <c r="BS264" s="151">
        <f t="shared" si="14"/>
      </c>
      <c r="BT264" s="152">
        <f t="shared" si="12"/>
      </c>
    </row>
    <row r="265" spans="1:72" ht="13.5">
      <c r="A265" s="2">
        <v>260</v>
      </c>
      <c r="B265" s="72"/>
      <c r="C265" s="78"/>
      <c r="D265" s="60"/>
      <c r="E265" s="60"/>
      <c r="F265" s="78"/>
      <c r="G265" s="58"/>
      <c r="H265" s="72"/>
      <c r="I265" s="58"/>
      <c r="J265" s="60"/>
      <c r="K265" s="60"/>
      <c r="L265" s="60"/>
      <c r="M265" s="60"/>
      <c r="N265" s="60"/>
      <c r="O265" s="81"/>
      <c r="P265" s="72"/>
      <c r="Q265" s="81"/>
      <c r="R265" s="58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81"/>
      <c r="AJ265" s="81"/>
      <c r="AK265" s="52"/>
      <c r="AL265" s="60"/>
      <c r="AM265" s="60"/>
      <c r="AN265" s="60"/>
      <c r="AO265" s="60"/>
      <c r="AP265" s="60"/>
      <c r="AQ265" s="60"/>
      <c r="AR265" s="60"/>
      <c r="AS265" s="52"/>
      <c r="AT265" s="58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59"/>
      <c r="BQ265" s="81"/>
      <c r="BR265" s="151">
        <f t="shared" si="13"/>
      </c>
      <c r="BS265" s="151">
        <f t="shared" si="14"/>
      </c>
      <c r="BT265" s="152">
        <f t="shared" si="12"/>
      </c>
    </row>
    <row r="266" spans="1:72" ht="13.5">
      <c r="A266" s="2">
        <v>261</v>
      </c>
      <c r="B266" s="72"/>
      <c r="C266" s="78"/>
      <c r="D266" s="60"/>
      <c r="E266" s="60"/>
      <c r="F266" s="78"/>
      <c r="G266" s="58"/>
      <c r="H266" s="72"/>
      <c r="I266" s="58"/>
      <c r="J266" s="60"/>
      <c r="K266" s="60"/>
      <c r="L266" s="60"/>
      <c r="M266" s="60"/>
      <c r="N266" s="60"/>
      <c r="O266" s="81"/>
      <c r="P266" s="72"/>
      <c r="Q266" s="81"/>
      <c r="R266" s="58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81"/>
      <c r="AJ266" s="81"/>
      <c r="AK266" s="52"/>
      <c r="AL266" s="60"/>
      <c r="AM266" s="60"/>
      <c r="AN266" s="60"/>
      <c r="AO266" s="60"/>
      <c r="AP266" s="60"/>
      <c r="AQ266" s="60"/>
      <c r="AR266" s="60"/>
      <c r="AS266" s="52"/>
      <c r="AT266" s="58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59"/>
      <c r="BQ266" s="81"/>
      <c r="BR266" s="151">
        <f t="shared" si="13"/>
      </c>
      <c r="BS266" s="151">
        <f t="shared" si="14"/>
      </c>
      <c r="BT266" s="152">
        <f t="shared" si="12"/>
      </c>
    </row>
    <row r="267" spans="1:72" ht="13.5">
      <c r="A267" s="2">
        <v>262</v>
      </c>
      <c r="B267" s="72"/>
      <c r="C267" s="78"/>
      <c r="D267" s="60"/>
      <c r="E267" s="60"/>
      <c r="F267" s="78"/>
      <c r="G267" s="58"/>
      <c r="H267" s="72"/>
      <c r="I267" s="58"/>
      <c r="J267" s="60"/>
      <c r="K267" s="60"/>
      <c r="L267" s="60"/>
      <c r="M267" s="60"/>
      <c r="N267" s="60"/>
      <c r="O267" s="81"/>
      <c r="P267" s="72"/>
      <c r="Q267" s="81"/>
      <c r="R267" s="58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81"/>
      <c r="AJ267" s="81"/>
      <c r="AK267" s="52"/>
      <c r="AL267" s="60"/>
      <c r="AM267" s="60"/>
      <c r="AN267" s="60"/>
      <c r="AO267" s="60"/>
      <c r="AP267" s="60"/>
      <c r="AQ267" s="60"/>
      <c r="AR267" s="60"/>
      <c r="AS267" s="52"/>
      <c r="AT267" s="58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59"/>
      <c r="BQ267" s="81"/>
      <c r="BR267" s="151">
        <f t="shared" si="13"/>
      </c>
      <c r="BS267" s="151">
        <f t="shared" si="14"/>
      </c>
      <c r="BT267" s="152">
        <f t="shared" si="12"/>
      </c>
    </row>
    <row r="268" spans="1:72" ht="13.5">
      <c r="A268" s="2">
        <v>263</v>
      </c>
      <c r="B268" s="72"/>
      <c r="C268" s="78"/>
      <c r="D268" s="60"/>
      <c r="E268" s="60"/>
      <c r="F268" s="78"/>
      <c r="G268" s="58"/>
      <c r="H268" s="72"/>
      <c r="I268" s="58"/>
      <c r="J268" s="60"/>
      <c r="K268" s="60"/>
      <c r="L268" s="60"/>
      <c r="M268" s="60"/>
      <c r="N268" s="60"/>
      <c r="O268" s="81"/>
      <c r="P268" s="72"/>
      <c r="Q268" s="81"/>
      <c r="R268" s="58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81"/>
      <c r="AJ268" s="81"/>
      <c r="AK268" s="52"/>
      <c r="AL268" s="60"/>
      <c r="AM268" s="60"/>
      <c r="AN268" s="60"/>
      <c r="AO268" s="60"/>
      <c r="AP268" s="60"/>
      <c r="AQ268" s="60"/>
      <c r="AR268" s="60"/>
      <c r="AS268" s="52"/>
      <c r="AT268" s="58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59"/>
      <c r="BQ268" s="81"/>
      <c r="BR268" s="151">
        <f t="shared" si="13"/>
      </c>
      <c r="BS268" s="151">
        <f t="shared" si="14"/>
      </c>
      <c r="BT268" s="152">
        <f t="shared" si="12"/>
      </c>
    </row>
    <row r="269" spans="1:72" ht="13.5">
      <c r="A269" s="2">
        <v>264</v>
      </c>
      <c r="B269" s="72"/>
      <c r="C269" s="78"/>
      <c r="D269" s="60"/>
      <c r="E269" s="60"/>
      <c r="F269" s="78"/>
      <c r="G269" s="58"/>
      <c r="H269" s="72"/>
      <c r="I269" s="58"/>
      <c r="J269" s="60"/>
      <c r="K269" s="60"/>
      <c r="L269" s="60"/>
      <c r="M269" s="60"/>
      <c r="N269" s="60"/>
      <c r="O269" s="81"/>
      <c r="P269" s="72"/>
      <c r="Q269" s="81"/>
      <c r="R269" s="58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81"/>
      <c r="AJ269" s="81"/>
      <c r="AK269" s="52"/>
      <c r="AL269" s="60"/>
      <c r="AM269" s="60"/>
      <c r="AN269" s="60"/>
      <c r="AO269" s="60"/>
      <c r="AP269" s="60"/>
      <c r="AQ269" s="60"/>
      <c r="AR269" s="60"/>
      <c r="AS269" s="52"/>
      <c r="AT269" s="58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59"/>
      <c r="BQ269" s="81"/>
      <c r="BR269" s="151">
        <f t="shared" si="13"/>
      </c>
      <c r="BS269" s="151">
        <f t="shared" si="14"/>
      </c>
      <c r="BT269" s="152">
        <f t="shared" si="12"/>
      </c>
    </row>
    <row r="270" spans="1:72" ht="13.5">
      <c r="A270" s="2">
        <v>265</v>
      </c>
      <c r="B270" s="72"/>
      <c r="C270" s="78"/>
      <c r="D270" s="60"/>
      <c r="E270" s="60"/>
      <c r="F270" s="78"/>
      <c r="G270" s="58"/>
      <c r="H270" s="72"/>
      <c r="I270" s="58"/>
      <c r="J270" s="60"/>
      <c r="K270" s="60"/>
      <c r="L270" s="60"/>
      <c r="M270" s="60"/>
      <c r="N270" s="60"/>
      <c r="O270" s="81"/>
      <c r="P270" s="72"/>
      <c r="Q270" s="81"/>
      <c r="R270" s="58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81"/>
      <c r="AJ270" s="81"/>
      <c r="AK270" s="52"/>
      <c r="AL270" s="60"/>
      <c r="AM270" s="60"/>
      <c r="AN270" s="60"/>
      <c r="AO270" s="60"/>
      <c r="AP270" s="60"/>
      <c r="AQ270" s="60"/>
      <c r="AR270" s="60"/>
      <c r="AS270" s="52"/>
      <c r="AT270" s="58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59"/>
      <c r="BQ270" s="81"/>
      <c r="BR270" s="151">
        <f t="shared" si="13"/>
      </c>
      <c r="BS270" s="151">
        <f t="shared" si="14"/>
      </c>
      <c r="BT270" s="152">
        <f t="shared" si="12"/>
      </c>
    </row>
    <row r="271" spans="1:72" ht="13.5">
      <c r="A271" s="2">
        <v>266</v>
      </c>
      <c r="B271" s="72"/>
      <c r="C271" s="78"/>
      <c r="D271" s="60"/>
      <c r="E271" s="60"/>
      <c r="F271" s="78"/>
      <c r="G271" s="58"/>
      <c r="H271" s="72"/>
      <c r="I271" s="58"/>
      <c r="J271" s="60"/>
      <c r="K271" s="60"/>
      <c r="L271" s="60"/>
      <c r="M271" s="60"/>
      <c r="N271" s="60"/>
      <c r="O271" s="81"/>
      <c r="P271" s="72"/>
      <c r="Q271" s="81"/>
      <c r="R271" s="58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81"/>
      <c r="AJ271" s="81"/>
      <c r="AK271" s="52"/>
      <c r="AL271" s="60"/>
      <c r="AM271" s="60"/>
      <c r="AN271" s="60"/>
      <c r="AO271" s="60"/>
      <c r="AP271" s="60"/>
      <c r="AQ271" s="60"/>
      <c r="AR271" s="60"/>
      <c r="AS271" s="52"/>
      <c r="AT271" s="58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59"/>
      <c r="BQ271" s="81"/>
      <c r="BR271" s="151">
        <f t="shared" si="13"/>
      </c>
      <c r="BS271" s="151">
        <f t="shared" si="14"/>
      </c>
      <c r="BT271" s="152">
        <f t="shared" si="12"/>
      </c>
    </row>
    <row r="272" spans="1:72" ht="13.5">
      <c r="A272" s="2">
        <v>267</v>
      </c>
      <c r="B272" s="72"/>
      <c r="C272" s="78"/>
      <c r="D272" s="60"/>
      <c r="E272" s="60"/>
      <c r="F272" s="78"/>
      <c r="G272" s="58"/>
      <c r="H272" s="72"/>
      <c r="I272" s="58"/>
      <c r="J272" s="60"/>
      <c r="K272" s="60"/>
      <c r="L272" s="60"/>
      <c r="M272" s="60"/>
      <c r="N272" s="60"/>
      <c r="O272" s="81"/>
      <c r="P272" s="72"/>
      <c r="Q272" s="81"/>
      <c r="R272" s="58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81"/>
      <c r="AJ272" s="81"/>
      <c r="AK272" s="52"/>
      <c r="AL272" s="60"/>
      <c r="AM272" s="60"/>
      <c r="AN272" s="60"/>
      <c r="AO272" s="60"/>
      <c r="AP272" s="60"/>
      <c r="AQ272" s="60"/>
      <c r="AR272" s="60"/>
      <c r="AS272" s="52"/>
      <c r="AT272" s="58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59"/>
      <c r="BQ272" s="81"/>
      <c r="BR272" s="151">
        <f t="shared" si="13"/>
      </c>
      <c r="BS272" s="151">
        <f t="shared" si="14"/>
      </c>
      <c r="BT272" s="152">
        <f t="shared" si="12"/>
      </c>
    </row>
    <row r="273" spans="1:72" ht="13.5">
      <c r="A273" s="2">
        <v>268</v>
      </c>
      <c r="B273" s="72"/>
      <c r="C273" s="78"/>
      <c r="D273" s="60"/>
      <c r="E273" s="60"/>
      <c r="F273" s="78"/>
      <c r="G273" s="58"/>
      <c r="H273" s="72"/>
      <c r="I273" s="58"/>
      <c r="J273" s="60"/>
      <c r="K273" s="60"/>
      <c r="L273" s="60"/>
      <c r="M273" s="60"/>
      <c r="N273" s="60"/>
      <c r="O273" s="81"/>
      <c r="P273" s="72"/>
      <c r="Q273" s="81"/>
      <c r="R273" s="58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81"/>
      <c r="AJ273" s="81"/>
      <c r="AK273" s="52"/>
      <c r="AL273" s="60"/>
      <c r="AM273" s="60"/>
      <c r="AN273" s="60"/>
      <c r="AO273" s="60"/>
      <c r="AP273" s="60"/>
      <c r="AQ273" s="60"/>
      <c r="AR273" s="60"/>
      <c r="AS273" s="52"/>
      <c r="AT273" s="58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59"/>
      <c r="BQ273" s="81"/>
      <c r="BR273" s="151">
        <f t="shared" si="13"/>
      </c>
      <c r="BS273" s="151">
        <f t="shared" si="14"/>
      </c>
      <c r="BT273" s="152">
        <f t="shared" si="12"/>
      </c>
    </row>
    <row r="274" spans="1:72" ht="13.5">
      <c r="A274" s="2">
        <v>269</v>
      </c>
      <c r="B274" s="72"/>
      <c r="C274" s="78"/>
      <c r="D274" s="60"/>
      <c r="E274" s="60"/>
      <c r="F274" s="78"/>
      <c r="G274" s="58"/>
      <c r="H274" s="72"/>
      <c r="I274" s="58"/>
      <c r="J274" s="60"/>
      <c r="K274" s="60"/>
      <c r="L274" s="60"/>
      <c r="M274" s="60"/>
      <c r="N274" s="60"/>
      <c r="O274" s="81"/>
      <c r="P274" s="72"/>
      <c r="Q274" s="81"/>
      <c r="R274" s="58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81"/>
      <c r="AJ274" s="81"/>
      <c r="AK274" s="52"/>
      <c r="AL274" s="60"/>
      <c r="AM274" s="60"/>
      <c r="AN274" s="60"/>
      <c r="AO274" s="60"/>
      <c r="AP274" s="60"/>
      <c r="AQ274" s="60"/>
      <c r="AR274" s="60"/>
      <c r="AS274" s="52"/>
      <c r="AT274" s="58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59"/>
      <c r="BQ274" s="81"/>
      <c r="BR274" s="151">
        <f t="shared" si="13"/>
      </c>
      <c r="BS274" s="151">
        <f t="shared" si="14"/>
      </c>
      <c r="BT274" s="152">
        <f t="shared" si="12"/>
      </c>
    </row>
    <row r="275" spans="1:72" ht="13.5">
      <c r="A275" s="2">
        <v>270</v>
      </c>
      <c r="B275" s="72"/>
      <c r="C275" s="78"/>
      <c r="D275" s="60"/>
      <c r="E275" s="60"/>
      <c r="F275" s="78"/>
      <c r="G275" s="58"/>
      <c r="H275" s="72"/>
      <c r="I275" s="58"/>
      <c r="J275" s="60"/>
      <c r="K275" s="60"/>
      <c r="L275" s="60"/>
      <c r="M275" s="60"/>
      <c r="N275" s="60"/>
      <c r="O275" s="81"/>
      <c r="P275" s="72"/>
      <c r="Q275" s="81"/>
      <c r="R275" s="58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81"/>
      <c r="AJ275" s="81"/>
      <c r="AK275" s="52"/>
      <c r="AL275" s="60"/>
      <c r="AM275" s="60"/>
      <c r="AN275" s="60"/>
      <c r="AO275" s="60"/>
      <c r="AP275" s="60"/>
      <c r="AQ275" s="60"/>
      <c r="AR275" s="60"/>
      <c r="AS275" s="52"/>
      <c r="AT275" s="58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59"/>
      <c r="BQ275" s="81"/>
      <c r="BR275" s="151">
        <f t="shared" si="13"/>
      </c>
      <c r="BS275" s="151">
        <f t="shared" si="14"/>
      </c>
      <c r="BT275" s="152">
        <f t="shared" si="12"/>
      </c>
    </row>
    <row r="276" spans="1:72" ht="13.5">
      <c r="A276" s="2">
        <v>271</v>
      </c>
      <c r="B276" s="72"/>
      <c r="C276" s="78"/>
      <c r="D276" s="60"/>
      <c r="E276" s="60"/>
      <c r="F276" s="78"/>
      <c r="G276" s="58"/>
      <c r="H276" s="72"/>
      <c r="I276" s="58"/>
      <c r="J276" s="60"/>
      <c r="K276" s="60"/>
      <c r="L276" s="60"/>
      <c r="M276" s="60"/>
      <c r="N276" s="60"/>
      <c r="O276" s="81"/>
      <c r="P276" s="72"/>
      <c r="Q276" s="81"/>
      <c r="R276" s="58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81"/>
      <c r="AJ276" s="81"/>
      <c r="AK276" s="52"/>
      <c r="AL276" s="60"/>
      <c r="AM276" s="60"/>
      <c r="AN276" s="60"/>
      <c r="AO276" s="60"/>
      <c r="AP276" s="60"/>
      <c r="AQ276" s="60"/>
      <c r="AR276" s="60"/>
      <c r="AS276" s="52"/>
      <c r="AT276" s="58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59"/>
      <c r="BQ276" s="81"/>
      <c r="BR276" s="151">
        <f t="shared" si="13"/>
      </c>
      <c r="BS276" s="151">
        <f t="shared" si="14"/>
      </c>
      <c r="BT276" s="152">
        <f t="shared" si="12"/>
      </c>
    </row>
    <row r="277" spans="1:72" ht="13.5">
      <c r="A277" s="2">
        <v>272</v>
      </c>
      <c r="B277" s="72"/>
      <c r="C277" s="78"/>
      <c r="D277" s="60"/>
      <c r="E277" s="60"/>
      <c r="F277" s="78"/>
      <c r="G277" s="58"/>
      <c r="H277" s="72"/>
      <c r="I277" s="58"/>
      <c r="J277" s="60"/>
      <c r="K277" s="60"/>
      <c r="L277" s="60"/>
      <c r="M277" s="60"/>
      <c r="N277" s="60"/>
      <c r="O277" s="81"/>
      <c r="P277" s="72"/>
      <c r="Q277" s="81"/>
      <c r="R277" s="58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81"/>
      <c r="AJ277" s="81"/>
      <c r="AK277" s="52"/>
      <c r="AL277" s="60"/>
      <c r="AM277" s="60"/>
      <c r="AN277" s="60"/>
      <c r="AO277" s="60"/>
      <c r="AP277" s="60"/>
      <c r="AQ277" s="60"/>
      <c r="AR277" s="60"/>
      <c r="AS277" s="52"/>
      <c r="AT277" s="58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59"/>
      <c r="BQ277" s="81"/>
      <c r="BR277" s="151">
        <f t="shared" si="13"/>
      </c>
      <c r="BS277" s="151">
        <f t="shared" si="14"/>
      </c>
      <c r="BT277" s="152">
        <f t="shared" si="12"/>
      </c>
    </row>
    <row r="278" spans="1:72" ht="13.5">
      <c r="A278" s="2">
        <v>273</v>
      </c>
      <c r="B278" s="72"/>
      <c r="C278" s="78"/>
      <c r="D278" s="60"/>
      <c r="E278" s="60"/>
      <c r="F278" s="78"/>
      <c r="G278" s="58"/>
      <c r="H278" s="72"/>
      <c r="I278" s="58"/>
      <c r="J278" s="60"/>
      <c r="K278" s="60"/>
      <c r="L278" s="60"/>
      <c r="M278" s="60"/>
      <c r="N278" s="60"/>
      <c r="O278" s="81"/>
      <c r="P278" s="72"/>
      <c r="Q278" s="81"/>
      <c r="R278" s="58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81"/>
      <c r="AJ278" s="81"/>
      <c r="AK278" s="52"/>
      <c r="AL278" s="60"/>
      <c r="AM278" s="60"/>
      <c r="AN278" s="60"/>
      <c r="AO278" s="60"/>
      <c r="AP278" s="60"/>
      <c r="AQ278" s="60"/>
      <c r="AR278" s="60"/>
      <c r="AS278" s="52"/>
      <c r="AT278" s="58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59"/>
      <c r="BQ278" s="81"/>
      <c r="BR278" s="151">
        <f t="shared" si="13"/>
      </c>
      <c r="BS278" s="151">
        <f t="shared" si="14"/>
      </c>
      <c r="BT278" s="152">
        <f t="shared" si="12"/>
      </c>
    </row>
    <row r="279" spans="1:72" ht="13.5">
      <c r="A279" s="2">
        <v>274</v>
      </c>
      <c r="B279" s="72"/>
      <c r="C279" s="78"/>
      <c r="D279" s="60"/>
      <c r="E279" s="60"/>
      <c r="F279" s="78"/>
      <c r="G279" s="58"/>
      <c r="H279" s="72"/>
      <c r="I279" s="58"/>
      <c r="J279" s="60"/>
      <c r="K279" s="60"/>
      <c r="L279" s="60"/>
      <c r="M279" s="60"/>
      <c r="N279" s="60"/>
      <c r="O279" s="81"/>
      <c r="P279" s="72"/>
      <c r="Q279" s="81"/>
      <c r="R279" s="58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81"/>
      <c r="AJ279" s="81"/>
      <c r="AK279" s="52"/>
      <c r="AL279" s="60"/>
      <c r="AM279" s="60"/>
      <c r="AN279" s="60"/>
      <c r="AO279" s="60"/>
      <c r="AP279" s="60"/>
      <c r="AQ279" s="60"/>
      <c r="AR279" s="60"/>
      <c r="AS279" s="52"/>
      <c r="AT279" s="58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59"/>
      <c r="BQ279" s="81"/>
      <c r="BR279" s="151">
        <f t="shared" si="13"/>
      </c>
      <c r="BS279" s="151">
        <f t="shared" si="14"/>
      </c>
      <c r="BT279" s="152">
        <f t="shared" si="12"/>
      </c>
    </row>
    <row r="280" spans="1:72" ht="13.5">
      <c r="A280" s="2">
        <v>275</v>
      </c>
      <c r="B280" s="72"/>
      <c r="C280" s="78"/>
      <c r="D280" s="60"/>
      <c r="E280" s="60"/>
      <c r="F280" s="78"/>
      <c r="G280" s="58"/>
      <c r="H280" s="72"/>
      <c r="I280" s="58"/>
      <c r="J280" s="60"/>
      <c r="K280" s="60"/>
      <c r="L280" s="60"/>
      <c r="M280" s="60"/>
      <c r="N280" s="60"/>
      <c r="O280" s="81"/>
      <c r="P280" s="72"/>
      <c r="Q280" s="81"/>
      <c r="R280" s="58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81"/>
      <c r="AJ280" s="81"/>
      <c r="AK280" s="52"/>
      <c r="AL280" s="60"/>
      <c r="AM280" s="60"/>
      <c r="AN280" s="60"/>
      <c r="AO280" s="60"/>
      <c r="AP280" s="60"/>
      <c r="AQ280" s="60"/>
      <c r="AR280" s="60"/>
      <c r="AS280" s="52"/>
      <c r="AT280" s="58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59"/>
      <c r="BQ280" s="81"/>
      <c r="BR280" s="151">
        <f t="shared" si="13"/>
      </c>
      <c r="BS280" s="151">
        <f t="shared" si="14"/>
      </c>
      <c r="BT280" s="152">
        <f t="shared" si="12"/>
      </c>
    </row>
    <row r="281" spans="1:72" ht="13.5">
      <c r="A281" s="2">
        <v>276</v>
      </c>
      <c r="B281" s="72"/>
      <c r="C281" s="78"/>
      <c r="D281" s="60"/>
      <c r="E281" s="60"/>
      <c r="F281" s="78"/>
      <c r="G281" s="58"/>
      <c r="H281" s="72"/>
      <c r="I281" s="58"/>
      <c r="J281" s="60"/>
      <c r="K281" s="60"/>
      <c r="L281" s="60"/>
      <c r="M281" s="60"/>
      <c r="N281" s="60"/>
      <c r="O281" s="81"/>
      <c r="P281" s="72"/>
      <c r="Q281" s="81"/>
      <c r="R281" s="58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81"/>
      <c r="AJ281" s="81"/>
      <c r="AK281" s="52"/>
      <c r="AL281" s="60"/>
      <c r="AM281" s="60"/>
      <c r="AN281" s="60"/>
      <c r="AO281" s="60"/>
      <c r="AP281" s="60"/>
      <c r="AQ281" s="60"/>
      <c r="AR281" s="60"/>
      <c r="AS281" s="52"/>
      <c r="AT281" s="58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59"/>
      <c r="BQ281" s="81"/>
      <c r="BR281" s="151">
        <f t="shared" si="13"/>
      </c>
      <c r="BS281" s="151">
        <f t="shared" si="14"/>
      </c>
      <c r="BT281" s="152">
        <f t="shared" si="12"/>
      </c>
    </row>
    <row r="282" spans="1:72" ht="13.5">
      <c r="A282" s="2">
        <v>277</v>
      </c>
      <c r="B282" s="72"/>
      <c r="C282" s="78"/>
      <c r="D282" s="60"/>
      <c r="E282" s="60"/>
      <c r="F282" s="78"/>
      <c r="G282" s="58"/>
      <c r="H282" s="72"/>
      <c r="I282" s="58"/>
      <c r="J282" s="60"/>
      <c r="K282" s="60"/>
      <c r="L282" s="60"/>
      <c r="M282" s="60"/>
      <c r="N282" s="60"/>
      <c r="O282" s="81"/>
      <c r="P282" s="72"/>
      <c r="Q282" s="81"/>
      <c r="R282" s="58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81"/>
      <c r="AJ282" s="81"/>
      <c r="AK282" s="52"/>
      <c r="AL282" s="60"/>
      <c r="AM282" s="60"/>
      <c r="AN282" s="60"/>
      <c r="AO282" s="60"/>
      <c r="AP282" s="60"/>
      <c r="AQ282" s="60"/>
      <c r="AR282" s="60"/>
      <c r="AS282" s="52"/>
      <c r="AT282" s="58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59"/>
      <c r="BQ282" s="81"/>
      <c r="BR282" s="151">
        <f t="shared" si="13"/>
      </c>
      <c r="BS282" s="151">
        <f t="shared" si="14"/>
      </c>
      <c r="BT282" s="152">
        <f t="shared" si="12"/>
      </c>
    </row>
    <row r="283" spans="1:72" ht="13.5">
      <c r="A283" s="2">
        <v>278</v>
      </c>
      <c r="B283" s="72"/>
      <c r="C283" s="78"/>
      <c r="D283" s="60"/>
      <c r="E283" s="60"/>
      <c r="F283" s="78"/>
      <c r="G283" s="58"/>
      <c r="H283" s="72"/>
      <c r="I283" s="58"/>
      <c r="J283" s="60"/>
      <c r="K283" s="60"/>
      <c r="L283" s="60"/>
      <c r="M283" s="60"/>
      <c r="N283" s="60"/>
      <c r="O283" s="81"/>
      <c r="P283" s="72"/>
      <c r="Q283" s="81"/>
      <c r="R283" s="58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81"/>
      <c r="AJ283" s="81"/>
      <c r="AK283" s="52"/>
      <c r="AL283" s="60"/>
      <c r="AM283" s="60"/>
      <c r="AN283" s="60"/>
      <c r="AO283" s="60"/>
      <c r="AP283" s="60"/>
      <c r="AQ283" s="60"/>
      <c r="AR283" s="60"/>
      <c r="AS283" s="52"/>
      <c r="AT283" s="58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59"/>
      <c r="BQ283" s="81"/>
      <c r="BR283" s="151">
        <f t="shared" si="13"/>
      </c>
      <c r="BS283" s="151">
        <f t="shared" si="14"/>
      </c>
      <c r="BT283" s="152">
        <f t="shared" si="12"/>
      </c>
    </row>
    <row r="284" spans="1:72" ht="13.5">
      <c r="A284" s="2">
        <v>279</v>
      </c>
      <c r="B284" s="72"/>
      <c r="C284" s="78"/>
      <c r="D284" s="60"/>
      <c r="E284" s="60"/>
      <c r="F284" s="78"/>
      <c r="G284" s="58"/>
      <c r="H284" s="72"/>
      <c r="I284" s="58"/>
      <c r="J284" s="60"/>
      <c r="K284" s="60"/>
      <c r="L284" s="60"/>
      <c r="M284" s="60"/>
      <c r="N284" s="60"/>
      <c r="O284" s="81"/>
      <c r="P284" s="72"/>
      <c r="Q284" s="81"/>
      <c r="R284" s="58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81"/>
      <c r="AJ284" s="81"/>
      <c r="AK284" s="52"/>
      <c r="AL284" s="60"/>
      <c r="AM284" s="60"/>
      <c r="AN284" s="60"/>
      <c r="AO284" s="60"/>
      <c r="AP284" s="60"/>
      <c r="AQ284" s="60"/>
      <c r="AR284" s="60"/>
      <c r="AS284" s="52"/>
      <c r="AT284" s="58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59"/>
      <c r="BQ284" s="81"/>
      <c r="BR284" s="151">
        <f t="shared" si="13"/>
      </c>
      <c r="BS284" s="151">
        <f t="shared" si="14"/>
      </c>
      <c r="BT284" s="152">
        <f t="shared" si="12"/>
      </c>
    </row>
    <row r="285" spans="1:72" ht="13.5">
      <c r="A285" s="2">
        <v>280</v>
      </c>
      <c r="B285" s="72"/>
      <c r="C285" s="78"/>
      <c r="D285" s="60"/>
      <c r="E285" s="60"/>
      <c r="F285" s="78"/>
      <c r="G285" s="58"/>
      <c r="H285" s="72"/>
      <c r="I285" s="58"/>
      <c r="J285" s="60"/>
      <c r="K285" s="60"/>
      <c r="L285" s="60"/>
      <c r="M285" s="60"/>
      <c r="N285" s="60"/>
      <c r="O285" s="81"/>
      <c r="P285" s="72"/>
      <c r="Q285" s="81"/>
      <c r="R285" s="58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81"/>
      <c r="AJ285" s="81"/>
      <c r="AK285" s="52"/>
      <c r="AL285" s="60"/>
      <c r="AM285" s="60"/>
      <c r="AN285" s="60"/>
      <c r="AO285" s="60"/>
      <c r="AP285" s="60"/>
      <c r="AQ285" s="60"/>
      <c r="AR285" s="60"/>
      <c r="AS285" s="52"/>
      <c r="AT285" s="58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59"/>
      <c r="BQ285" s="81"/>
      <c r="BR285" s="151">
        <f t="shared" si="13"/>
      </c>
      <c r="BS285" s="151">
        <f t="shared" si="14"/>
      </c>
      <c r="BT285" s="152">
        <f t="shared" si="12"/>
      </c>
    </row>
    <row r="286" spans="1:72" ht="13.5">
      <c r="A286" s="2">
        <v>281</v>
      </c>
      <c r="B286" s="72"/>
      <c r="C286" s="78"/>
      <c r="D286" s="60"/>
      <c r="E286" s="60"/>
      <c r="F286" s="78"/>
      <c r="G286" s="58"/>
      <c r="H286" s="72"/>
      <c r="I286" s="58"/>
      <c r="J286" s="60"/>
      <c r="K286" s="60"/>
      <c r="L286" s="60"/>
      <c r="M286" s="60"/>
      <c r="N286" s="60"/>
      <c r="O286" s="81"/>
      <c r="P286" s="72"/>
      <c r="Q286" s="81"/>
      <c r="R286" s="58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81"/>
      <c r="AJ286" s="81"/>
      <c r="AK286" s="52"/>
      <c r="AL286" s="60"/>
      <c r="AM286" s="60"/>
      <c r="AN286" s="60"/>
      <c r="AO286" s="60"/>
      <c r="AP286" s="60"/>
      <c r="AQ286" s="60"/>
      <c r="AR286" s="60"/>
      <c r="AS286" s="52"/>
      <c r="AT286" s="58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59"/>
      <c r="BQ286" s="81"/>
      <c r="BR286" s="151">
        <f t="shared" si="13"/>
      </c>
      <c r="BS286" s="151">
        <f t="shared" si="14"/>
      </c>
      <c r="BT286" s="152">
        <f t="shared" si="12"/>
      </c>
    </row>
    <row r="287" spans="1:72" ht="13.5">
      <c r="A287" s="2">
        <v>282</v>
      </c>
      <c r="B287" s="72"/>
      <c r="C287" s="78"/>
      <c r="D287" s="60"/>
      <c r="E287" s="60"/>
      <c r="F287" s="78"/>
      <c r="G287" s="58"/>
      <c r="H287" s="72"/>
      <c r="I287" s="58"/>
      <c r="J287" s="60"/>
      <c r="K287" s="60"/>
      <c r="L287" s="60"/>
      <c r="M287" s="60"/>
      <c r="N287" s="60"/>
      <c r="O287" s="81"/>
      <c r="P287" s="72"/>
      <c r="Q287" s="81"/>
      <c r="R287" s="58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81"/>
      <c r="AJ287" s="81"/>
      <c r="AK287" s="52"/>
      <c r="AL287" s="60"/>
      <c r="AM287" s="60"/>
      <c r="AN287" s="60"/>
      <c r="AO287" s="60"/>
      <c r="AP287" s="60"/>
      <c r="AQ287" s="60"/>
      <c r="AR287" s="60"/>
      <c r="AS287" s="52"/>
      <c r="AT287" s="58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59"/>
      <c r="BQ287" s="81"/>
      <c r="BR287" s="151">
        <f t="shared" si="13"/>
      </c>
      <c r="BS287" s="151">
        <f t="shared" si="14"/>
      </c>
      <c r="BT287" s="152">
        <f t="shared" si="12"/>
      </c>
    </row>
    <row r="288" spans="1:72" ht="13.5">
      <c r="A288" s="2">
        <v>283</v>
      </c>
      <c r="B288" s="72"/>
      <c r="C288" s="78"/>
      <c r="D288" s="60"/>
      <c r="E288" s="60"/>
      <c r="F288" s="78"/>
      <c r="G288" s="58"/>
      <c r="H288" s="72"/>
      <c r="I288" s="58"/>
      <c r="J288" s="60"/>
      <c r="K288" s="60"/>
      <c r="L288" s="60"/>
      <c r="M288" s="60"/>
      <c r="N288" s="60"/>
      <c r="O288" s="81"/>
      <c r="P288" s="72"/>
      <c r="Q288" s="81"/>
      <c r="R288" s="58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81"/>
      <c r="AJ288" s="81"/>
      <c r="AK288" s="52"/>
      <c r="AL288" s="60"/>
      <c r="AM288" s="60"/>
      <c r="AN288" s="60"/>
      <c r="AO288" s="60"/>
      <c r="AP288" s="60"/>
      <c r="AQ288" s="60"/>
      <c r="AR288" s="60"/>
      <c r="AS288" s="52"/>
      <c r="AT288" s="58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59"/>
      <c r="BQ288" s="81"/>
      <c r="BR288" s="151">
        <f t="shared" si="13"/>
      </c>
      <c r="BS288" s="151">
        <f t="shared" si="14"/>
      </c>
      <c r="BT288" s="152">
        <f t="shared" si="12"/>
      </c>
    </row>
    <row r="289" spans="1:72" ht="13.5">
      <c r="A289" s="2">
        <v>284</v>
      </c>
      <c r="B289" s="72"/>
      <c r="C289" s="78"/>
      <c r="D289" s="60"/>
      <c r="E289" s="60"/>
      <c r="F289" s="78"/>
      <c r="G289" s="58"/>
      <c r="H289" s="72"/>
      <c r="I289" s="58"/>
      <c r="J289" s="60"/>
      <c r="K289" s="60"/>
      <c r="L289" s="60"/>
      <c r="M289" s="60"/>
      <c r="N289" s="60"/>
      <c r="O289" s="81"/>
      <c r="P289" s="72"/>
      <c r="Q289" s="81"/>
      <c r="R289" s="58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81"/>
      <c r="AJ289" s="81"/>
      <c r="AK289" s="52"/>
      <c r="AL289" s="60"/>
      <c r="AM289" s="60"/>
      <c r="AN289" s="60"/>
      <c r="AO289" s="60"/>
      <c r="AP289" s="60"/>
      <c r="AQ289" s="60"/>
      <c r="AR289" s="60"/>
      <c r="AS289" s="52"/>
      <c r="AT289" s="58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59"/>
      <c r="BQ289" s="81"/>
      <c r="BR289" s="151">
        <f t="shared" si="13"/>
      </c>
      <c r="BS289" s="151">
        <f t="shared" si="14"/>
      </c>
      <c r="BT289" s="152">
        <f t="shared" si="12"/>
      </c>
    </row>
    <row r="290" spans="1:72" ht="13.5">
      <c r="A290" s="2">
        <v>285</v>
      </c>
      <c r="B290" s="72"/>
      <c r="C290" s="78"/>
      <c r="D290" s="60"/>
      <c r="E290" s="60"/>
      <c r="F290" s="78"/>
      <c r="G290" s="58"/>
      <c r="H290" s="72"/>
      <c r="I290" s="58"/>
      <c r="J290" s="60"/>
      <c r="K290" s="60"/>
      <c r="L290" s="60"/>
      <c r="M290" s="60"/>
      <c r="N290" s="60"/>
      <c r="O290" s="81"/>
      <c r="P290" s="72"/>
      <c r="Q290" s="81"/>
      <c r="R290" s="58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81"/>
      <c r="AJ290" s="81"/>
      <c r="AK290" s="52"/>
      <c r="AL290" s="60"/>
      <c r="AM290" s="60"/>
      <c r="AN290" s="60"/>
      <c r="AO290" s="60"/>
      <c r="AP290" s="60"/>
      <c r="AQ290" s="60"/>
      <c r="AR290" s="60"/>
      <c r="AS290" s="52"/>
      <c r="AT290" s="58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59"/>
      <c r="BQ290" s="81"/>
      <c r="BR290" s="151">
        <f t="shared" si="13"/>
      </c>
      <c r="BS290" s="151">
        <f t="shared" si="14"/>
      </c>
      <c r="BT290" s="152">
        <f t="shared" si="12"/>
      </c>
    </row>
    <row r="291" spans="1:72" ht="13.5">
      <c r="A291" s="2">
        <v>286</v>
      </c>
      <c r="B291" s="72"/>
      <c r="C291" s="78"/>
      <c r="D291" s="60"/>
      <c r="E291" s="60"/>
      <c r="F291" s="78"/>
      <c r="G291" s="58"/>
      <c r="H291" s="72"/>
      <c r="I291" s="58"/>
      <c r="J291" s="60"/>
      <c r="K291" s="60"/>
      <c r="L291" s="60"/>
      <c r="M291" s="60"/>
      <c r="N291" s="60"/>
      <c r="O291" s="81"/>
      <c r="P291" s="72"/>
      <c r="Q291" s="81"/>
      <c r="R291" s="58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81"/>
      <c r="AJ291" s="81"/>
      <c r="AK291" s="52"/>
      <c r="AL291" s="60"/>
      <c r="AM291" s="60"/>
      <c r="AN291" s="60"/>
      <c r="AO291" s="60"/>
      <c r="AP291" s="60"/>
      <c r="AQ291" s="60"/>
      <c r="AR291" s="60"/>
      <c r="AS291" s="52"/>
      <c r="AT291" s="58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59"/>
      <c r="BQ291" s="81"/>
      <c r="BR291" s="151">
        <f t="shared" si="13"/>
      </c>
      <c r="BS291" s="151">
        <f t="shared" si="14"/>
      </c>
      <c r="BT291" s="152">
        <f t="shared" si="12"/>
      </c>
    </row>
    <row r="292" spans="1:72" ht="13.5">
      <c r="A292" s="2">
        <v>287</v>
      </c>
      <c r="B292" s="72"/>
      <c r="C292" s="78"/>
      <c r="D292" s="60"/>
      <c r="E292" s="60"/>
      <c r="F292" s="78"/>
      <c r="G292" s="58"/>
      <c r="H292" s="72"/>
      <c r="I292" s="58"/>
      <c r="J292" s="60"/>
      <c r="K292" s="60"/>
      <c r="L292" s="60"/>
      <c r="M292" s="60"/>
      <c r="N292" s="60"/>
      <c r="O292" s="81"/>
      <c r="P292" s="72"/>
      <c r="Q292" s="81"/>
      <c r="R292" s="58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81"/>
      <c r="AJ292" s="81"/>
      <c r="AK292" s="52"/>
      <c r="AL292" s="60"/>
      <c r="AM292" s="60"/>
      <c r="AN292" s="60"/>
      <c r="AO292" s="60"/>
      <c r="AP292" s="60"/>
      <c r="AQ292" s="60"/>
      <c r="AR292" s="60"/>
      <c r="AS292" s="52"/>
      <c r="AT292" s="58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59"/>
      <c r="BQ292" s="81"/>
      <c r="BR292" s="151">
        <f t="shared" si="13"/>
      </c>
      <c r="BS292" s="151">
        <f t="shared" si="14"/>
      </c>
      <c r="BT292" s="152">
        <f t="shared" si="12"/>
      </c>
    </row>
    <row r="293" spans="1:72" ht="13.5">
      <c r="A293" s="2">
        <v>288</v>
      </c>
      <c r="B293" s="72"/>
      <c r="C293" s="78"/>
      <c r="D293" s="60"/>
      <c r="E293" s="60"/>
      <c r="F293" s="78"/>
      <c r="G293" s="58"/>
      <c r="H293" s="72"/>
      <c r="I293" s="58"/>
      <c r="J293" s="60"/>
      <c r="K293" s="60"/>
      <c r="L293" s="60"/>
      <c r="M293" s="60"/>
      <c r="N293" s="60"/>
      <c r="O293" s="81"/>
      <c r="P293" s="72"/>
      <c r="Q293" s="81"/>
      <c r="R293" s="58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81"/>
      <c r="AJ293" s="81"/>
      <c r="AK293" s="52"/>
      <c r="AL293" s="60"/>
      <c r="AM293" s="60"/>
      <c r="AN293" s="60"/>
      <c r="AO293" s="60"/>
      <c r="AP293" s="60"/>
      <c r="AQ293" s="60"/>
      <c r="AR293" s="60"/>
      <c r="AS293" s="52"/>
      <c r="AT293" s="58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59"/>
      <c r="BQ293" s="81"/>
      <c r="BR293" s="151">
        <f t="shared" si="13"/>
      </c>
      <c r="BS293" s="151">
        <f t="shared" si="14"/>
      </c>
      <c r="BT293" s="152">
        <f t="shared" si="12"/>
      </c>
    </row>
    <row r="294" spans="1:72" ht="13.5">
      <c r="A294" s="2">
        <v>289</v>
      </c>
      <c r="B294" s="72"/>
      <c r="C294" s="78"/>
      <c r="D294" s="60"/>
      <c r="E294" s="60"/>
      <c r="F294" s="78"/>
      <c r="G294" s="58"/>
      <c r="H294" s="72"/>
      <c r="I294" s="58"/>
      <c r="J294" s="60"/>
      <c r="K294" s="60"/>
      <c r="L294" s="60"/>
      <c r="M294" s="60"/>
      <c r="N294" s="60"/>
      <c r="O294" s="81"/>
      <c r="P294" s="72"/>
      <c r="Q294" s="81"/>
      <c r="R294" s="58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81"/>
      <c r="AJ294" s="81"/>
      <c r="AK294" s="52"/>
      <c r="AL294" s="60"/>
      <c r="AM294" s="60"/>
      <c r="AN294" s="60"/>
      <c r="AO294" s="60"/>
      <c r="AP294" s="60"/>
      <c r="AQ294" s="60"/>
      <c r="AR294" s="60"/>
      <c r="AS294" s="52"/>
      <c r="AT294" s="58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59"/>
      <c r="BQ294" s="81"/>
      <c r="BR294" s="151">
        <f t="shared" si="13"/>
      </c>
      <c r="BS294" s="151">
        <f t="shared" si="14"/>
      </c>
      <c r="BT294" s="152">
        <f t="shared" si="12"/>
      </c>
    </row>
    <row r="295" spans="1:72" ht="13.5">
      <c r="A295" s="2">
        <v>290</v>
      </c>
      <c r="B295" s="72"/>
      <c r="C295" s="78"/>
      <c r="D295" s="60"/>
      <c r="E295" s="60"/>
      <c r="F295" s="78"/>
      <c r="G295" s="58"/>
      <c r="H295" s="72"/>
      <c r="I295" s="58"/>
      <c r="J295" s="60"/>
      <c r="K295" s="60"/>
      <c r="L295" s="60"/>
      <c r="M295" s="60"/>
      <c r="N295" s="60"/>
      <c r="O295" s="81"/>
      <c r="P295" s="72"/>
      <c r="Q295" s="81"/>
      <c r="R295" s="58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81"/>
      <c r="AJ295" s="81"/>
      <c r="AK295" s="52"/>
      <c r="AL295" s="60"/>
      <c r="AM295" s="60"/>
      <c r="AN295" s="60"/>
      <c r="AO295" s="60"/>
      <c r="AP295" s="60"/>
      <c r="AQ295" s="60"/>
      <c r="AR295" s="60"/>
      <c r="AS295" s="52"/>
      <c r="AT295" s="58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59"/>
      <c r="BQ295" s="81"/>
      <c r="BR295" s="151">
        <f t="shared" si="13"/>
      </c>
      <c r="BS295" s="151">
        <f t="shared" si="14"/>
      </c>
      <c r="BT295" s="152">
        <f t="shared" si="12"/>
      </c>
    </row>
    <row r="296" spans="1:72" ht="13.5">
      <c r="A296" s="2">
        <v>291</v>
      </c>
      <c r="B296" s="72"/>
      <c r="C296" s="78"/>
      <c r="D296" s="60"/>
      <c r="E296" s="60"/>
      <c r="F296" s="78"/>
      <c r="G296" s="58"/>
      <c r="H296" s="72"/>
      <c r="I296" s="58"/>
      <c r="J296" s="60"/>
      <c r="K296" s="60"/>
      <c r="L296" s="60"/>
      <c r="M296" s="60"/>
      <c r="N296" s="60"/>
      <c r="O296" s="81"/>
      <c r="P296" s="72"/>
      <c r="Q296" s="81"/>
      <c r="R296" s="58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81"/>
      <c r="AJ296" s="81"/>
      <c r="AK296" s="52"/>
      <c r="AL296" s="60"/>
      <c r="AM296" s="60"/>
      <c r="AN296" s="60"/>
      <c r="AO296" s="60"/>
      <c r="AP296" s="60"/>
      <c r="AQ296" s="60"/>
      <c r="AR296" s="60"/>
      <c r="AS296" s="52"/>
      <c r="AT296" s="58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59"/>
      <c r="BQ296" s="81"/>
      <c r="BR296" s="151">
        <f t="shared" si="13"/>
      </c>
      <c r="BS296" s="151">
        <f t="shared" si="14"/>
      </c>
      <c r="BT296" s="152">
        <f t="shared" si="12"/>
      </c>
    </row>
    <row r="297" spans="1:72" ht="13.5">
      <c r="A297" s="2">
        <v>292</v>
      </c>
      <c r="B297" s="72"/>
      <c r="C297" s="78"/>
      <c r="D297" s="60"/>
      <c r="E297" s="60"/>
      <c r="F297" s="78"/>
      <c r="G297" s="58"/>
      <c r="H297" s="72"/>
      <c r="I297" s="58"/>
      <c r="J297" s="60"/>
      <c r="K297" s="60"/>
      <c r="L297" s="60"/>
      <c r="M297" s="60"/>
      <c r="N297" s="60"/>
      <c r="O297" s="81"/>
      <c r="P297" s="72"/>
      <c r="Q297" s="81"/>
      <c r="R297" s="58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81"/>
      <c r="AJ297" s="81"/>
      <c r="AK297" s="52"/>
      <c r="AL297" s="60"/>
      <c r="AM297" s="60"/>
      <c r="AN297" s="60"/>
      <c r="AO297" s="60"/>
      <c r="AP297" s="60"/>
      <c r="AQ297" s="60"/>
      <c r="AR297" s="60"/>
      <c r="AS297" s="52"/>
      <c r="AT297" s="58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59"/>
      <c r="BQ297" s="81"/>
      <c r="BR297" s="151">
        <f t="shared" si="13"/>
      </c>
      <c r="BS297" s="151">
        <f t="shared" si="14"/>
      </c>
      <c r="BT297" s="152">
        <f t="shared" si="12"/>
      </c>
    </row>
    <row r="298" spans="1:72" ht="13.5">
      <c r="A298" s="2">
        <v>293</v>
      </c>
      <c r="B298" s="72"/>
      <c r="C298" s="78"/>
      <c r="D298" s="60"/>
      <c r="E298" s="60"/>
      <c r="F298" s="78"/>
      <c r="G298" s="58"/>
      <c r="H298" s="72"/>
      <c r="I298" s="58"/>
      <c r="J298" s="60"/>
      <c r="K298" s="60"/>
      <c r="L298" s="60"/>
      <c r="M298" s="60"/>
      <c r="N298" s="60"/>
      <c r="O298" s="81"/>
      <c r="P298" s="72"/>
      <c r="Q298" s="81"/>
      <c r="R298" s="58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81"/>
      <c r="AJ298" s="81"/>
      <c r="AK298" s="52"/>
      <c r="AL298" s="60"/>
      <c r="AM298" s="60"/>
      <c r="AN298" s="60"/>
      <c r="AO298" s="60"/>
      <c r="AP298" s="60"/>
      <c r="AQ298" s="60"/>
      <c r="AR298" s="60"/>
      <c r="AS298" s="52"/>
      <c r="AT298" s="58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59"/>
      <c r="BQ298" s="81"/>
      <c r="BR298" s="151">
        <f t="shared" si="13"/>
      </c>
      <c r="BS298" s="151">
        <f t="shared" si="14"/>
      </c>
      <c r="BT298" s="152">
        <f t="shared" si="12"/>
      </c>
    </row>
    <row r="299" spans="1:72" ht="13.5">
      <c r="A299" s="2">
        <v>294</v>
      </c>
      <c r="B299" s="72"/>
      <c r="C299" s="78"/>
      <c r="D299" s="60"/>
      <c r="E299" s="60"/>
      <c r="F299" s="78"/>
      <c r="G299" s="58"/>
      <c r="H299" s="72"/>
      <c r="I299" s="58"/>
      <c r="J299" s="60"/>
      <c r="K299" s="60"/>
      <c r="L299" s="60"/>
      <c r="M299" s="60"/>
      <c r="N299" s="60"/>
      <c r="O299" s="81"/>
      <c r="P299" s="72"/>
      <c r="Q299" s="81"/>
      <c r="R299" s="58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81"/>
      <c r="AJ299" s="81"/>
      <c r="AK299" s="52"/>
      <c r="AL299" s="60"/>
      <c r="AM299" s="60"/>
      <c r="AN299" s="60"/>
      <c r="AO299" s="60"/>
      <c r="AP299" s="60"/>
      <c r="AQ299" s="60"/>
      <c r="AR299" s="60"/>
      <c r="AS299" s="52"/>
      <c r="AT299" s="58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59"/>
      <c r="BQ299" s="81"/>
      <c r="BR299" s="151">
        <f t="shared" si="13"/>
      </c>
      <c r="BS299" s="151">
        <f t="shared" si="14"/>
      </c>
      <c r="BT299" s="152">
        <f t="shared" si="12"/>
      </c>
    </row>
    <row r="300" spans="1:72" ht="13.5">
      <c r="A300" s="2">
        <v>295</v>
      </c>
      <c r="B300" s="72"/>
      <c r="C300" s="78"/>
      <c r="D300" s="60"/>
      <c r="E300" s="60"/>
      <c r="F300" s="78"/>
      <c r="G300" s="58"/>
      <c r="H300" s="72"/>
      <c r="I300" s="58"/>
      <c r="J300" s="60"/>
      <c r="K300" s="60"/>
      <c r="L300" s="60"/>
      <c r="M300" s="60"/>
      <c r="N300" s="60"/>
      <c r="O300" s="81"/>
      <c r="P300" s="72"/>
      <c r="Q300" s="81"/>
      <c r="R300" s="58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81"/>
      <c r="AJ300" s="81"/>
      <c r="AK300" s="52"/>
      <c r="AL300" s="60"/>
      <c r="AM300" s="60"/>
      <c r="AN300" s="60"/>
      <c r="AO300" s="60"/>
      <c r="AP300" s="60"/>
      <c r="AQ300" s="60"/>
      <c r="AR300" s="60"/>
      <c r="AS300" s="52"/>
      <c r="AT300" s="58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59"/>
      <c r="BQ300" s="81"/>
      <c r="BR300" s="151">
        <f t="shared" si="13"/>
      </c>
      <c r="BS300" s="151">
        <f t="shared" si="14"/>
      </c>
      <c r="BT300" s="152">
        <f t="shared" si="12"/>
      </c>
    </row>
    <row r="301" spans="1:72" ht="13.5">
      <c r="A301" s="2">
        <v>296</v>
      </c>
      <c r="B301" s="72"/>
      <c r="C301" s="78"/>
      <c r="D301" s="60"/>
      <c r="E301" s="60"/>
      <c r="F301" s="78"/>
      <c r="G301" s="58"/>
      <c r="H301" s="72"/>
      <c r="I301" s="58"/>
      <c r="J301" s="60"/>
      <c r="K301" s="60"/>
      <c r="L301" s="60"/>
      <c r="M301" s="60"/>
      <c r="N301" s="60"/>
      <c r="O301" s="81"/>
      <c r="P301" s="72"/>
      <c r="Q301" s="81"/>
      <c r="R301" s="58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81"/>
      <c r="AJ301" s="81"/>
      <c r="AK301" s="52"/>
      <c r="AL301" s="60"/>
      <c r="AM301" s="60"/>
      <c r="AN301" s="60"/>
      <c r="AO301" s="60"/>
      <c r="AP301" s="60"/>
      <c r="AQ301" s="60"/>
      <c r="AR301" s="60"/>
      <c r="AS301" s="52"/>
      <c r="AT301" s="58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59"/>
      <c r="BQ301" s="81"/>
      <c r="BR301" s="151">
        <f t="shared" si="13"/>
      </c>
      <c r="BS301" s="151">
        <f t="shared" si="14"/>
      </c>
      <c r="BT301" s="152">
        <f t="shared" si="12"/>
      </c>
    </row>
    <row r="302" spans="1:72" ht="13.5">
      <c r="A302" s="2">
        <v>297</v>
      </c>
      <c r="B302" s="72"/>
      <c r="C302" s="78"/>
      <c r="D302" s="60"/>
      <c r="E302" s="60"/>
      <c r="F302" s="78"/>
      <c r="G302" s="58"/>
      <c r="H302" s="72"/>
      <c r="I302" s="58"/>
      <c r="J302" s="60"/>
      <c r="K302" s="60"/>
      <c r="L302" s="60"/>
      <c r="M302" s="60"/>
      <c r="N302" s="60"/>
      <c r="O302" s="81"/>
      <c r="P302" s="72"/>
      <c r="Q302" s="81"/>
      <c r="R302" s="58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81"/>
      <c r="AJ302" s="81"/>
      <c r="AK302" s="52"/>
      <c r="AL302" s="60"/>
      <c r="AM302" s="60"/>
      <c r="AN302" s="60"/>
      <c r="AO302" s="60"/>
      <c r="AP302" s="60"/>
      <c r="AQ302" s="60"/>
      <c r="AR302" s="60"/>
      <c r="AS302" s="52"/>
      <c r="AT302" s="58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59"/>
      <c r="BQ302" s="81"/>
      <c r="BR302" s="151">
        <f t="shared" si="13"/>
      </c>
      <c r="BS302" s="151">
        <f t="shared" si="14"/>
      </c>
      <c r="BT302" s="152">
        <f t="shared" si="12"/>
      </c>
    </row>
    <row r="303" spans="1:72" ht="13.5">
      <c r="A303" s="2">
        <v>298</v>
      </c>
      <c r="B303" s="72"/>
      <c r="C303" s="78"/>
      <c r="D303" s="60"/>
      <c r="E303" s="60"/>
      <c r="F303" s="78"/>
      <c r="G303" s="58"/>
      <c r="H303" s="72"/>
      <c r="I303" s="58"/>
      <c r="J303" s="60"/>
      <c r="K303" s="60"/>
      <c r="L303" s="60"/>
      <c r="M303" s="60"/>
      <c r="N303" s="60"/>
      <c r="O303" s="81"/>
      <c r="P303" s="72"/>
      <c r="Q303" s="81"/>
      <c r="R303" s="58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81"/>
      <c r="AJ303" s="81"/>
      <c r="AK303" s="52"/>
      <c r="AL303" s="60"/>
      <c r="AM303" s="60"/>
      <c r="AN303" s="60"/>
      <c r="AO303" s="60"/>
      <c r="AP303" s="60"/>
      <c r="AQ303" s="60"/>
      <c r="AR303" s="60"/>
      <c r="AS303" s="52"/>
      <c r="AT303" s="58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59"/>
      <c r="BQ303" s="81"/>
      <c r="BR303" s="151">
        <f t="shared" si="13"/>
      </c>
      <c r="BS303" s="151">
        <f t="shared" si="14"/>
      </c>
      <c r="BT303" s="152">
        <f t="shared" si="12"/>
      </c>
    </row>
    <row r="304" spans="1:72" ht="13.5">
      <c r="A304" s="2">
        <v>299</v>
      </c>
      <c r="B304" s="72"/>
      <c r="C304" s="78"/>
      <c r="D304" s="60"/>
      <c r="E304" s="60"/>
      <c r="F304" s="78"/>
      <c r="G304" s="58"/>
      <c r="H304" s="72"/>
      <c r="I304" s="58"/>
      <c r="J304" s="60"/>
      <c r="K304" s="60"/>
      <c r="L304" s="60"/>
      <c r="M304" s="60"/>
      <c r="N304" s="60"/>
      <c r="O304" s="81"/>
      <c r="P304" s="72"/>
      <c r="Q304" s="81"/>
      <c r="R304" s="58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81"/>
      <c r="AJ304" s="81"/>
      <c r="AK304" s="52"/>
      <c r="AL304" s="60"/>
      <c r="AM304" s="60"/>
      <c r="AN304" s="60"/>
      <c r="AO304" s="60"/>
      <c r="AP304" s="60"/>
      <c r="AQ304" s="60"/>
      <c r="AR304" s="60"/>
      <c r="AS304" s="52"/>
      <c r="AT304" s="58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59"/>
      <c r="BQ304" s="81"/>
      <c r="BR304" s="151">
        <f t="shared" si="13"/>
      </c>
      <c r="BS304" s="151">
        <f t="shared" si="14"/>
      </c>
      <c r="BT304" s="152">
        <f t="shared" si="12"/>
      </c>
    </row>
    <row r="305" spans="1:72" ht="14.25" thickBot="1">
      <c r="A305" s="2">
        <v>300</v>
      </c>
      <c r="B305" s="87"/>
      <c r="C305" s="88"/>
      <c r="D305" s="84"/>
      <c r="E305" s="84"/>
      <c r="F305" s="88"/>
      <c r="G305" s="83"/>
      <c r="H305" s="87"/>
      <c r="I305" s="83"/>
      <c r="J305" s="84"/>
      <c r="K305" s="84"/>
      <c r="L305" s="84"/>
      <c r="M305" s="84"/>
      <c r="N305" s="84"/>
      <c r="O305" s="89"/>
      <c r="P305" s="87"/>
      <c r="Q305" s="89"/>
      <c r="R305" s="83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9"/>
      <c r="AJ305" s="89"/>
      <c r="AK305" s="85"/>
      <c r="AL305" s="84"/>
      <c r="AM305" s="84"/>
      <c r="AN305" s="84"/>
      <c r="AO305" s="84"/>
      <c r="AP305" s="84"/>
      <c r="AQ305" s="84"/>
      <c r="AR305" s="84"/>
      <c r="AS305" s="85"/>
      <c r="AT305" s="83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6"/>
      <c r="BQ305" s="89"/>
      <c r="BR305" s="151">
        <f t="shared" si="13"/>
      </c>
      <c r="BS305" s="151">
        <f t="shared" si="14"/>
      </c>
      <c r="BT305" s="152">
        <f t="shared" si="12"/>
      </c>
    </row>
  </sheetData>
  <sheetProtection/>
  <mergeCells count="3">
    <mergeCell ref="K2:L2"/>
    <mergeCell ref="A2:C2"/>
    <mergeCell ref="D2:F2"/>
  </mergeCells>
  <conditionalFormatting sqref="BP6:BQ190 BQ5:BQ190 AS6:AS190 AT5:BO190 AI5:AR190 AI7:BT764 B5:AH764 B829:BT879">
    <cfRule type="expression" priority="32" dxfId="1" stopIfTrue="1">
      <formula>MOD(ROW(),2)=0</formula>
    </cfRule>
  </conditionalFormatting>
  <conditionalFormatting sqref="BR196:BT259 B765:BT828 B191:BQ259">
    <cfRule type="expression" priority="33" dxfId="2" stopIfTrue="1">
      <formula>MOD(ROW(),2)=0</formula>
    </cfRule>
  </conditionalFormatting>
  <printOptions/>
  <pageMargins left="0.54" right="0.19" top="0.984" bottom="0.984" header="0.512" footer="0.512"/>
  <pageSetup horizontalDpi="600" verticalDpi="600" orientation="landscape" paperSize="12" scale="70" r:id="rId3"/>
  <colBreaks count="1" manualBreakCount="1">
    <brk id="7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view="pageBreakPreview" zoomScale="115" zoomScaleSheetLayoutView="115" zoomScalePageLayoutView="0" workbookViewId="0" topLeftCell="A1">
      <selection activeCell="R47" sqref="R47"/>
      <selection activeCell="D50" sqref="D50"/>
    </sheetView>
  </sheetViews>
  <sheetFormatPr defaultColWidth="9.00390625" defaultRowHeight="13.5"/>
  <cols>
    <col min="1" max="1" width="3.50390625" style="0" bestFit="1" customWidth="1"/>
    <col min="2" max="16" width="6.25390625" style="0" customWidth="1"/>
  </cols>
  <sheetData>
    <row r="1" spans="1:16" ht="2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79">
        <f>'打ち込み表'!E2</f>
        <v>0</v>
      </c>
      <c r="L1" s="179"/>
      <c r="M1" s="1"/>
      <c r="N1" s="19" t="s">
        <v>23</v>
      </c>
      <c r="O1" s="19"/>
      <c r="P1" s="20">
        <f>'打ち込み表'!K2</f>
        <v>0</v>
      </c>
    </row>
    <row r="2" spans="1:2" ht="18.75" customHeight="1" thickBot="1">
      <c r="A2" s="48" t="s">
        <v>71</v>
      </c>
      <c r="B2" s="48"/>
    </row>
    <row r="3" spans="2:15" ht="15" customHeight="1">
      <c r="B3" s="169"/>
      <c r="C3" s="170"/>
      <c r="D3" s="27" t="s">
        <v>5</v>
      </c>
      <c r="E3" s="22" t="s">
        <v>13</v>
      </c>
      <c r="F3" s="45" t="s">
        <v>14</v>
      </c>
      <c r="G3" s="45" t="s">
        <v>17</v>
      </c>
      <c r="H3" s="45" t="s">
        <v>15</v>
      </c>
      <c r="I3" s="45" t="s">
        <v>18</v>
      </c>
      <c r="J3" s="45" t="s">
        <v>16</v>
      </c>
      <c r="K3" s="45" t="s">
        <v>19</v>
      </c>
      <c r="L3" s="45" t="s">
        <v>29</v>
      </c>
      <c r="M3" s="26" t="s">
        <v>20</v>
      </c>
      <c r="O3" s="75"/>
    </row>
    <row r="4" spans="2:15" ht="15" customHeight="1">
      <c r="B4" s="167" t="s">
        <v>7</v>
      </c>
      <c r="C4" s="168"/>
      <c r="D4" s="28">
        <f>SUM(E4:M4)</f>
        <v>0</v>
      </c>
      <c r="E4" s="38">
        <f>COUNTIF('打ち込み表'!$BS$6:$BS$879,"11")</f>
        <v>0</v>
      </c>
      <c r="F4" s="18">
        <f>COUNTIF('打ち込み表'!$BS$6:$BS$879,"12")</f>
        <v>0</v>
      </c>
      <c r="G4" s="18">
        <f>COUNTIF('打ち込み表'!$BS$6:$BS$879,"13")</f>
        <v>0</v>
      </c>
      <c r="H4" s="18">
        <f>COUNTIF('打ち込み表'!$BS$6:$BS$879,"14")</f>
        <v>0</v>
      </c>
      <c r="I4" s="18">
        <f>COUNTIF('打ち込み表'!$BS$6:$BS$879,"15")</f>
        <v>0</v>
      </c>
      <c r="J4" s="18">
        <f>COUNTIF('打ち込み表'!$BS$6:$BS$879,"16")</f>
        <v>0</v>
      </c>
      <c r="K4" s="18">
        <f>COUNTIF('打ち込み表'!$BS$6:$BS$879,"17")</f>
        <v>0</v>
      </c>
      <c r="L4" s="18">
        <f>COUNTIF('打ち込み表'!$BS$6:$BS$879,"18")</f>
        <v>0</v>
      </c>
      <c r="M4" s="39">
        <f>COUNTIF('打ち込み表'!$BS$6:$BS$879,"19")</f>
        <v>0</v>
      </c>
      <c r="O4" s="5"/>
    </row>
    <row r="5" spans="2:15" ht="15" customHeight="1">
      <c r="B5" s="167" t="s">
        <v>8</v>
      </c>
      <c r="C5" s="168"/>
      <c r="D5" s="28">
        <f>SUM(E5:M5)</f>
        <v>0</v>
      </c>
      <c r="E5" s="38">
        <f>COUNTIF('打ち込み表'!$BS$6:$BS$879,"21")</f>
        <v>0</v>
      </c>
      <c r="F5" s="18">
        <f>COUNTIF('打ち込み表'!$BS$6:$BS$879,"22")</f>
        <v>0</v>
      </c>
      <c r="G5" s="18">
        <f>COUNTIF('打ち込み表'!$BS$6:$BS$879,"23")</f>
        <v>0</v>
      </c>
      <c r="H5" s="18">
        <f>COUNTIF('打ち込み表'!$BS$6:$BS$879,"24")</f>
        <v>0</v>
      </c>
      <c r="I5" s="18">
        <f>COUNTIF('打ち込み表'!$BS$6:$BS$879,"25")</f>
        <v>0</v>
      </c>
      <c r="J5" s="18">
        <f>COUNTIF('打ち込み表'!$BS$6:$BS$879,"26")</f>
        <v>0</v>
      </c>
      <c r="K5" s="18">
        <f>COUNTIF('打ち込み表'!$BS$6:$BS$879,"27")</f>
        <v>0</v>
      </c>
      <c r="L5" s="18">
        <f>COUNTIF('打ち込み表'!$BS$6:$BS$879,"28")</f>
        <v>0</v>
      </c>
      <c r="M5" s="39">
        <f>COUNTIF('打ち込み表'!$BS$6:$BS$879,"29")</f>
        <v>0</v>
      </c>
      <c r="O5" s="5"/>
    </row>
    <row r="6" spans="2:15" ht="15" customHeight="1">
      <c r="B6" s="167" t="s">
        <v>9</v>
      </c>
      <c r="C6" s="168"/>
      <c r="D6" s="28">
        <f>SUM(E6:M6)</f>
        <v>0</v>
      </c>
      <c r="E6" s="38">
        <f>COUNTIF('打ち込み表'!$BS$6:$BS$879,"31")</f>
        <v>0</v>
      </c>
      <c r="F6" s="18">
        <f>COUNTIF('打ち込み表'!$BS$6:$BS$879,"32")</f>
        <v>0</v>
      </c>
      <c r="G6" s="18">
        <f>COUNTIF('打ち込み表'!$BS$6:$BS$879,"33")</f>
        <v>0</v>
      </c>
      <c r="H6" s="18">
        <f>COUNTIF('打ち込み表'!$BS$6:$BS$879,"34")</f>
        <v>0</v>
      </c>
      <c r="I6" s="18">
        <f>COUNTIF('打ち込み表'!$BS$6:$BS$879,"35")</f>
        <v>0</v>
      </c>
      <c r="J6" s="18">
        <f>COUNTIF('打ち込み表'!$BS$6:$BS$879,"36")</f>
        <v>0</v>
      </c>
      <c r="K6" s="18">
        <f>COUNTIF('打ち込み表'!$BS$6:$BS$879,"37")</f>
        <v>0</v>
      </c>
      <c r="L6" s="18">
        <f>COUNTIF('打ち込み表'!$BS$6:$BS$879,"38")</f>
        <v>0</v>
      </c>
      <c r="M6" s="39">
        <f>COUNTIF('打ち込み表'!$BS$6:$BS$879,"39")</f>
        <v>0</v>
      </c>
      <c r="O6" s="5"/>
    </row>
    <row r="7" spans="2:15" ht="15" customHeight="1">
      <c r="B7" s="175" t="s">
        <v>1</v>
      </c>
      <c r="C7" s="176"/>
      <c r="D7" s="28">
        <f>SUM(E7:M7)</f>
        <v>0</v>
      </c>
      <c r="E7" s="38">
        <f>COUNTIF('打ち込み表'!$BS$6:$BS$879,"41")</f>
        <v>0</v>
      </c>
      <c r="F7" s="18">
        <f>COUNTIF('打ち込み表'!$BS$6:$BS$879,"42")</f>
        <v>0</v>
      </c>
      <c r="G7" s="18">
        <f>COUNTIF('打ち込み表'!$BS$6:$BS$879,"43")</f>
        <v>0</v>
      </c>
      <c r="H7" s="18">
        <f>COUNTIF('打ち込み表'!$BS$6:$BS$879,"44")</f>
        <v>0</v>
      </c>
      <c r="I7" s="18">
        <f>COUNTIF('打ち込み表'!$BS$6:$BS$879,"45")</f>
        <v>0</v>
      </c>
      <c r="J7" s="18">
        <f>COUNTIF('打ち込み表'!$BS$6:$BS$879,"46")</f>
        <v>0</v>
      </c>
      <c r="K7" s="18">
        <f>COUNTIF('打ち込み表'!$BS$6:$BS$879,"47")</f>
        <v>0</v>
      </c>
      <c r="L7" s="18">
        <f>COUNTIF('打ち込み表'!$BS$6:$BS$879,"48")</f>
        <v>0</v>
      </c>
      <c r="M7" s="39">
        <f>COUNTIF('打ち込み表'!$BS$6:$BS$879,"49")</f>
        <v>0</v>
      </c>
      <c r="O7" s="5"/>
    </row>
    <row r="8" spans="2:15" ht="15" customHeight="1" thickBot="1">
      <c r="B8" s="173" t="s">
        <v>6</v>
      </c>
      <c r="C8" s="174"/>
      <c r="D8" s="29">
        <f>SUM(E8:M8)</f>
        <v>0</v>
      </c>
      <c r="E8" s="46">
        <f>COUNTIF('打ち込み表'!$BS$6:$BS$879,"51")</f>
        <v>0</v>
      </c>
      <c r="F8" s="24">
        <f>COUNTIF('打ち込み表'!$BS$6:$BS$879,"52")</f>
        <v>0</v>
      </c>
      <c r="G8" s="24">
        <f>COUNTIF('打ち込み表'!$BS$6:$BS$879,"53")</f>
        <v>0</v>
      </c>
      <c r="H8" s="24">
        <f>COUNTIF('打ち込み表'!$BS$6:$BS$879,"54")</f>
        <v>0</v>
      </c>
      <c r="I8" s="24">
        <f>COUNTIF('打ち込み表'!$BS$6:$BS$879,"55")</f>
        <v>0</v>
      </c>
      <c r="J8" s="24">
        <f>COUNTIF('打ち込み表'!$BS$6:$BS$879,"56")</f>
        <v>0</v>
      </c>
      <c r="K8" s="24">
        <f>COUNTIF('打ち込み表'!$BS$6:$BS$879,"57")</f>
        <v>0</v>
      </c>
      <c r="L8" s="24">
        <f>COUNTIF('打ち込み表'!$BS$6:$BS$879,"58")</f>
        <v>0</v>
      </c>
      <c r="M8" s="43">
        <f>COUNTIF('打ち込み表'!$BS$6:$BS$879,"59")</f>
        <v>0</v>
      </c>
      <c r="O8" s="5"/>
    </row>
    <row r="9" spans="2:15" ht="15" customHeight="1" thickBot="1" thickTop="1">
      <c r="B9" s="171" t="s">
        <v>10</v>
      </c>
      <c r="C9" s="172"/>
      <c r="D9" s="30">
        <f>SUM(D4:D8)</f>
        <v>0</v>
      </c>
      <c r="E9" s="42">
        <f aca="true" t="shared" si="0" ref="E9:M9">SUM(E4:E8)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>SUM(L4:L8)</f>
        <v>0</v>
      </c>
      <c r="M9" s="44">
        <f t="shared" si="0"/>
        <v>0</v>
      </c>
      <c r="O9" s="5"/>
    </row>
    <row r="10" ht="15" customHeight="1" thickBot="1"/>
    <row r="11" spans="2:14" s="6" customFormat="1" ht="15" customHeight="1">
      <c r="B11" s="169"/>
      <c r="C11" s="170"/>
      <c r="D11" s="27" t="s">
        <v>5</v>
      </c>
      <c r="E11" s="21" t="s">
        <v>11</v>
      </c>
      <c r="F11" s="45" t="s">
        <v>12</v>
      </c>
      <c r="G11" s="23" t="s">
        <v>20</v>
      </c>
      <c r="I11" s="169"/>
      <c r="J11" s="170"/>
      <c r="K11" s="54" t="s">
        <v>27</v>
      </c>
      <c r="L11" s="26" t="s">
        <v>28</v>
      </c>
      <c r="M11" s="75"/>
      <c r="N11" s="146"/>
    </row>
    <row r="12" spans="2:14" ht="15" customHeight="1">
      <c r="B12" s="167" t="s">
        <v>7</v>
      </c>
      <c r="C12" s="168"/>
      <c r="D12" s="28">
        <f aca="true" t="shared" si="1" ref="D12:D17">SUM(E12:G12)</f>
        <v>0</v>
      </c>
      <c r="E12" s="40">
        <f>COUNTIF('打ち込み表'!$BR$6:$BR$879,"11")</f>
        <v>0</v>
      </c>
      <c r="F12" s="18">
        <f>COUNTIF('打ち込み表'!$BR$6:$BR$879,"12")</f>
        <v>0</v>
      </c>
      <c r="G12" s="39">
        <f>COUNTIF('打ち込み表'!$BR$6:$BR$879,"13")</f>
        <v>0</v>
      </c>
      <c r="I12" s="167" t="s">
        <v>7</v>
      </c>
      <c r="J12" s="168"/>
      <c r="K12" s="55">
        <f>COUNTIF('打ち込み表'!$BT$6:$BT$879,"11")</f>
        <v>0</v>
      </c>
      <c r="L12" s="39">
        <f>COUNTIF('打ち込み表'!$BT$6:$BT$879,"12")</f>
        <v>0</v>
      </c>
      <c r="M12" s="5"/>
      <c r="N12" s="5"/>
    </row>
    <row r="13" spans="2:14" ht="15" customHeight="1">
      <c r="B13" s="167" t="s">
        <v>8</v>
      </c>
      <c r="C13" s="168"/>
      <c r="D13" s="28">
        <f t="shared" si="1"/>
        <v>0</v>
      </c>
      <c r="E13" s="40">
        <f>COUNTIF('打ち込み表'!$BR$6:$BR$879,"21")</f>
        <v>0</v>
      </c>
      <c r="F13" s="18">
        <f>COUNTIF('打ち込み表'!$BR$6:$BR$879,"22")</f>
        <v>0</v>
      </c>
      <c r="G13" s="39">
        <f>COUNTIF('打ち込み表'!$BR$6:$BR$879,"23")</f>
        <v>0</v>
      </c>
      <c r="I13" s="167" t="s">
        <v>8</v>
      </c>
      <c r="J13" s="168"/>
      <c r="K13" s="55">
        <f>COUNTIF('打ち込み表'!$BT$6:$BT$879,"21")</f>
        <v>0</v>
      </c>
      <c r="L13" s="39">
        <f>COUNTIF('打ち込み表'!$BT$6:$BT$879,"22")</f>
        <v>0</v>
      </c>
      <c r="M13" s="5"/>
      <c r="N13" s="5"/>
    </row>
    <row r="14" spans="2:14" ht="15" customHeight="1">
      <c r="B14" s="167" t="s">
        <v>9</v>
      </c>
      <c r="C14" s="168"/>
      <c r="D14" s="28">
        <f t="shared" si="1"/>
        <v>0</v>
      </c>
      <c r="E14" s="40">
        <f>COUNTIF('打ち込み表'!$BR$6:$BR$879,"31")</f>
        <v>0</v>
      </c>
      <c r="F14" s="18">
        <f>COUNTIF('打ち込み表'!$BR$6:$BR$879,"32")</f>
        <v>0</v>
      </c>
      <c r="G14" s="39">
        <f>COUNTIF('打ち込み表'!$BR$6:$BR$879,"33")</f>
        <v>0</v>
      </c>
      <c r="I14" s="167" t="s">
        <v>9</v>
      </c>
      <c r="J14" s="168"/>
      <c r="K14" s="55">
        <f>COUNTIF('打ち込み表'!$BT$6:$BT$879,"31")</f>
        <v>0</v>
      </c>
      <c r="L14" s="39">
        <f>COUNTIF('打ち込み表'!$BT$6:$BT$879,"32")</f>
        <v>0</v>
      </c>
      <c r="M14" s="5"/>
      <c r="N14" s="5"/>
    </row>
    <row r="15" spans="2:14" ht="15" customHeight="1">
      <c r="B15" s="175" t="s">
        <v>1</v>
      </c>
      <c r="C15" s="176"/>
      <c r="D15" s="28">
        <f t="shared" si="1"/>
        <v>0</v>
      </c>
      <c r="E15" s="40">
        <f>COUNTIF('打ち込み表'!$BR$6:$BR$879,"41")</f>
        <v>0</v>
      </c>
      <c r="F15" s="18">
        <f>COUNTIF('打ち込み表'!$BR$6:$BR$879,"42")</f>
        <v>0</v>
      </c>
      <c r="G15" s="39">
        <f>COUNTIF('打ち込み表'!$BR$6:$BR$879,"43")</f>
        <v>0</v>
      </c>
      <c r="I15" s="175" t="s">
        <v>1</v>
      </c>
      <c r="J15" s="176"/>
      <c r="K15" s="55">
        <f>COUNTIF('打ち込み表'!$BT$6:$BT$879,"41")</f>
        <v>0</v>
      </c>
      <c r="L15" s="39">
        <f>COUNTIF('打ち込み表'!$BT$6:$BT$879,"42")</f>
        <v>0</v>
      </c>
      <c r="M15" s="5"/>
      <c r="N15" s="5"/>
    </row>
    <row r="16" spans="2:14" ht="15" customHeight="1" thickBot="1">
      <c r="B16" s="173" t="s">
        <v>6</v>
      </c>
      <c r="C16" s="174"/>
      <c r="D16" s="29">
        <f t="shared" si="1"/>
        <v>0</v>
      </c>
      <c r="E16" s="46">
        <f>COUNTIF('打ち込み表'!$BR$6:$BR$879,"51")</f>
        <v>0</v>
      </c>
      <c r="F16" s="24">
        <f>COUNTIF('打ち込み表'!$BR$6:$BR$879,"52")</f>
        <v>0</v>
      </c>
      <c r="G16" s="43">
        <f>COUNTIF('打ち込み表'!$BR$6:$BR$879,"53")</f>
        <v>0</v>
      </c>
      <c r="I16" s="173" t="s">
        <v>6</v>
      </c>
      <c r="J16" s="174"/>
      <c r="K16" s="56">
        <f>COUNTIF('打ち込み表'!$BT$6:$BT$879,"51")</f>
        <v>0</v>
      </c>
      <c r="L16" s="43">
        <f>COUNTIF('打ち込み表'!$BT$6:$BT$879,"52")</f>
        <v>0</v>
      </c>
      <c r="M16" s="5"/>
      <c r="N16" s="5"/>
    </row>
    <row r="17" spans="2:20" ht="15" customHeight="1" thickBot="1" thickTop="1">
      <c r="B17" s="177" t="s">
        <v>10</v>
      </c>
      <c r="C17" s="178"/>
      <c r="D17" s="30">
        <f t="shared" si="1"/>
        <v>0</v>
      </c>
      <c r="E17" s="47">
        <f>SUM(E12:E16)</f>
        <v>0</v>
      </c>
      <c r="F17" s="25">
        <f>SUM(F12:F16)</f>
        <v>0</v>
      </c>
      <c r="G17" s="44">
        <f>SUM(G12:G16)</f>
        <v>0</v>
      </c>
      <c r="I17" s="177" t="s">
        <v>10</v>
      </c>
      <c r="J17" s="178"/>
      <c r="K17" s="57">
        <f>SUM(K12:K16)</f>
        <v>0</v>
      </c>
      <c r="L17" s="44">
        <f>SUM(L12:L16)</f>
        <v>0</v>
      </c>
      <c r="M17" s="5"/>
      <c r="N17" s="5"/>
      <c r="Q17" s="12"/>
      <c r="R17" s="4"/>
      <c r="S17" s="4"/>
      <c r="T17" s="4"/>
    </row>
    <row r="18" spans="2:20" ht="15" customHeight="1">
      <c r="B18" s="121"/>
      <c r="C18" s="121"/>
      <c r="D18" s="5"/>
      <c r="E18" s="5"/>
      <c r="F18" s="5"/>
      <c r="G18" s="5"/>
      <c r="I18" s="121"/>
      <c r="J18" s="121"/>
      <c r="K18" s="5"/>
      <c r="L18" s="5"/>
      <c r="M18" s="5"/>
      <c r="N18" s="5"/>
      <c r="Q18" s="12"/>
      <c r="R18" s="4"/>
      <c r="S18" s="4"/>
      <c r="T18" s="4"/>
    </row>
    <row r="19" spans="1:20" ht="15" customHeight="1">
      <c r="A19" s="48" t="s">
        <v>71</v>
      </c>
      <c r="D19" s="2"/>
      <c r="E19" s="2"/>
      <c r="F19" s="2"/>
      <c r="G19" s="2"/>
      <c r="H19" s="2"/>
      <c r="I19" s="2"/>
      <c r="J19" s="2"/>
      <c r="K19" s="2"/>
      <c r="L19" s="2"/>
      <c r="N19" s="2"/>
      <c r="Q19" s="12"/>
      <c r="R19" s="4"/>
      <c r="S19" s="35"/>
      <c r="T19" s="49"/>
    </row>
    <row r="20" spans="1:20" ht="15" customHeight="1">
      <c r="A20" s="147"/>
      <c r="B20" s="135"/>
      <c r="C20" s="135"/>
      <c r="D20" s="136"/>
      <c r="E20" s="136"/>
      <c r="F20" s="136"/>
      <c r="G20" s="136"/>
      <c r="H20" s="136"/>
      <c r="I20" s="136"/>
      <c r="J20" s="136"/>
      <c r="K20" s="136"/>
      <c r="L20" s="136"/>
      <c r="M20" s="135"/>
      <c r="N20" s="136"/>
      <c r="O20" s="135"/>
      <c r="P20" s="135"/>
      <c r="Q20" s="12"/>
      <c r="R20" s="4"/>
      <c r="S20" s="35"/>
      <c r="T20" s="49"/>
    </row>
    <row r="21" spans="1:20" ht="15" customHeight="1">
      <c r="A21" t="s">
        <v>114</v>
      </c>
      <c r="Q21" s="12"/>
      <c r="R21" s="4"/>
      <c r="S21" s="35"/>
      <c r="T21" s="49"/>
    </row>
    <row r="22" spans="1:20" ht="15" customHeight="1">
      <c r="A22" s="134"/>
      <c r="D22" s="2"/>
      <c r="E22" s="2"/>
      <c r="F22" s="2"/>
      <c r="G22" s="2"/>
      <c r="H22" s="2"/>
      <c r="I22" s="2"/>
      <c r="J22" s="2"/>
      <c r="K22" s="2"/>
      <c r="L22" s="2"/>
      <c r="N22" s="2"/>
      <c r="Q22" s="12"/>
      <c r="R22" s="4"/>
      <c r="S22" s="35"/>
      <c r="T22" s="49"/>
    </row>
    <row r="23" spans="1:20" ht="15" customHeight="1">
      <c r="A23" s="127" t="s">
        <v>78</v>
      </c>
      <c r="B23" s="121" t="s">
        <v>90</v>
      </c>
      <c r="C23" s="8"/>
      <c r="H23" s="5"/>
      <c r="Q23" s="12"/>
      <c r="R23" s="4"/>
      <c r="S23" s="35"/>
      <c r="T23" s="49"/>
    </row>
    <row r="24" spans="1:20" ht="15" customHeight="1">
      <c r="A24" s="127"/>
      <c r="B24" s="121" t="s">
        <v>91</v>
      </c>
      <c r="C24" s="8"/>
      <c r="H24" s="5"/>
      <c r="Q24" s="12"/>
      <c r="R24" s="4"/>
      <c r="S24" s="35"/>
      <c r="T24" s="49"/>
    </row>
    <row r="25" spans="1:20" ht="15" customHeight="1">
      <c r="A25" s="7">
        <v>1</v>
      </c>
      <c r="B25" s="128" t="s">
        <v>79</v>
      </c>
      <c r="C25" s="15"/>
      <c r="D25" s="15"/>
      <c r="E25" s="15"/>
      <c r="F25" s="31"/>
      <c r="G25" s="15"/>
      <c r="H25" s="129">
        <f>COUNTIF('打ち込み表'!$G$6:$G$879,A25)</f>
        <v>0</v>
      </c>
      <c r="I25" s="37" t="e">
        <f>H25/SUM($H$25:$H$28)</f>
        <v>#DIV/0!</v>
      </c>
      <c r="Q25" s="12"/>
      <c r="R25" s="4"/>
      <c r="S25" s="4"/>
      <c r="T25" s="4"/>
    </row>
    <row r="26" spans="1:9" ht="15" customHeight="1">
      <c r="A26" s="7">
        <v>2</v>
      </c>
      <c r="B26" s="130" t="s">
        <v>80</v>
      </c>
      <c r="C26" s="131"/>
      <c r="D26" s="15"/>
      <c r="E26" s="15"/>
      <c r="F26" s="31"/>
      <c r="G26" s="15"/>
      <c r="H26" s="129">
        <f>COUNTIF('打ち込み表'!$G$6:$G$879,A26)</f>
        <v>0</v>
      </c>
      <c r="I26" s="37" t="e">
        <f>H26/SUM($H$25:$H$28)</f>
        <v>#DIV/0!</v>
      </c>
    </row>
    <row r="27" spans="1:9" ht="15" customHeight="1">
      <c r="A27" s="33">
        <v>3</v>
      </c>
      <c r="B27" s="128" t="s">
        <v>67</v>
      </c>
      <c r="C27" s="131"/>
      <c r="D27" s="15"/>
      <c r="E27" s="15"/>
      <c r="F27" s="31"/>
      <c r="G27" s="15"/>
      <c r="H27" s="129">
        <f>COUNTIF('打ち込み表'!$G$6:$G$879,A27)</f>
        <v>0</v>
      </c>
      <c r="I27" s="37" t="e">
        <f>H27/SUM($H$25:$H$28)</f>
        <v>#DIV/0!</v>
      </c>
    </row>
    <row r="28" spans="1:9" ht="15" customHeight="1">
      <c r="A28" s="33">
        <v>4</v>
      </c>
      <c r="B28" s="128" t="s">
        <v>81</v>
      </c>
      <c r="C28" s="131"/>
      <c r="D28" s="15"/>
      <c r="E28" s="15"/>
      <c r="F28" s="31"/>
      <c r="G28" s="15"/>
      <c r="H28" s="129">
        <f>COUNTIF('打ち込み表'!$G$6:$G$879,A28)</f>
        <v>0</v>
      </c>
      <c r="I28" s="37" t="e">
        <f>H28/SUM($H$25:$H$28)</f>
        <v>#DIV/0!</v>
      </c>
    </row>
    <row r="29" spans="4:8" ht="15" customHeight="1">
      <c r="D29" s="2"/>
      <c r="E29" s="2"/>
      <c r="F29" s="2"/>
      <c r="G29" s="99"/>
      <c r="H29" s="2"/>
    </row>
    <row r="30" spans="4:8" ht="15" customHeight="1">
      <c r="D30" s="2"/>
      <c r="E30" s="2"/>
      <c r="F30" s="2"/>
      <c r="G30" s="99"/>
      <c r="H30" s="2"/>
    </row>
    <row r="31" spans="1:20" ht="15" customHeight="1">
      <c r="A31" s="127" t="s">
        <v>82</v>
      </c>
      <c r="B31" s="121" t="s">
        <v>92</v>
      </c>
      <c r="C31" s="8"/>
      <c r="H31" s="5"/>
      <c r="Q31" s="12"/>
      <c r="R31" s="4"/>
      <c r="S31" s="35"/>
      <c r="T31" s="49"/>
    </row>
    <row r="32" spans="1:20" ht="15" customHeight="1">
      <c r="A32" s="127"/>
      <c r="B32" s="121" t="s">
        <v>111</v>
      </c>
      <c r="C32" s="8"/>
      <c r="H32" s="5"/>
      <c r="Q32" s="12"/>
      <c r="R32" s="4"/>
      <c r="S32" s="35"/>
      <c r="T32" s="49"/>
    </row>
    <row r="33" spans="1:20" ht="15" customHeight="1">
      <c r="A33" s="127"/>
      <c r="B33" s="121" t="s">
        <v>112</v>
      </c>
      <c r="C33" s="8"/>
      <c r="H33" s="5"/>
      <c r="Q33" s="12"/>
      <c r="R33" s="4"/>
      <c r="S33" s="35"/>
      <c r="T33" s="49"/>
    </row>
    <row r="34" spans="1:20" ht="15" customHeight="1">
      <c r="A34" s="7">
        <v>1</v>
      </c>
      <c r="B34" s="128" t="s">
        <v>83</v>
      </c>
      <c r="C34" s="15"/>
      <c r="D34" s="15"/>
      <c r="E34" s="15"/>
      <c r="F34" s="31"/>
      <c r="G34" s="15"/>
      <c r="H34" s="129">
        <f>COUNTIF('打ち込み表'!$H$6:$H$879,A34)</f>
        <v>0</v>
      </c>
      <c r="I34" s="37" t="e">
        <f>H34/SUM($H$34:$H$37)</f>
        <v>#DIV/0!</v>
      </c>
      <c r="Q34" s="12"/>
      <c r="R34" s="4"/>
      <c r="S34" s="4"/>
      <c r="T34" s="4"/>
    </row>
    <row r="35" spans="1:9" ht="15" customHeight="1">
      <c r="A35" s="7">
        <v>2</v>
      </c>
      <c r="B35" s="128" t="s">
        <v>84</v>
      </c>
      <c r="C35" s="131"/>
      <c r="D35" s="15"/>
      <c r="E35" s="15"/>
      <c r="F35" s="31"/>
      <c r="G35" s="15"/>
      <c r="H35" s="129">
        <f>COUNTIF('打ち込み表'!$H$6:$H$879,A35)</f>
        <v>0</v>
      </c>
      <c r="I35" s="37" t="e">
        <f>H35/SUM($H$34:$H$37)</f>
        <v>#DIV/0!</v>
      </c>
    </row>
    <row r="36" spans="1:9" ht="15" customHeight="1">
      <c r="A36" s="33">
        <v>3</v>
      </c>
      <c r="B36" s="128" t="s">
        <v>85</v>
      </c>
      <c r="C36" s="131"/>
      <c r="D36" s="15"/>
      <c r="E36" s="15"/>
      <c r="F36" s="31"/>
      <c r="G36" s="15"/>
      <c r="H36" s="129">
        <f>COUNTIF('打ち込み表'!$H$6:$H$879,A36)</f>
        <v>0</v>
      </c>
      <c r="I36" s="37" t="e">
        <f>H36/SUM($H$34:$H$37)</f>
        <v>#DIV/0!</v>
      </c>
    </row>
    <row r="37" spans="1:9" ht="15" customHeight="1">
      <c r="A37" s="119">
        <v>4</v>
      </c>
      <c r="B37" s="128" t="s">
        <v>81</v>
      </c>
      <c r="C37" s="131"/>
      <c r="D37" s="15"/>
      <c r="E37" s="15"/>
      <c r="F37" s="31"/>
      <c r="G37" s="15"/>
      <c r="H37" s="129">
        <f>COUNTIF('打ち込み表'!$H$6:$H$879,A37)</f>
        <v>0</v>
      </c>
      <c r="I37" s="37" t="e">
        <f>H37/SUM($H$34:$H$37)</f>
        <v>#DIV/0!</v>
      </c>
    </row>
    <row r="38" spans="4:8" ht="15" customHeight="1">
      <c r="D38" s="2"/>
      <c r="E38" s="2"/>
      <c r="F38" s="2"/>
      <c r="G38" s="99"/>
      <c r="H38" s="2"/>
    </row>
    <row r="39" spans="4:8" ht="15" customHeight="1">
      <c r="D39" s="2"/>
      <c r="E39" s="2"/>
      <c r="F39" s="2"/>
      <c r="G39" s="99"/>
      <c r="H39" s="2"/>
    </row>
    <row r="40" spans="1:7" ht="15" customHeight="1">
      <c r="A40" s="127" t="s">
        <v>86</v>
      </c>
      <c r="B40" s="121" t="s">
        <v>68</v>
      </c>
      <c r="C40" s="8"/>
      <c r="G40" s="100"/>
    </row>
    <row r="41" spans="1:9" ht="15" customHeight="1">
      <c r="A41" s="7">
        <v>1</v>
      </c>
      <c r="B41" s="132" t="s">
        <v>70</v>
      </c>
      <c r="C41" s="131"/>
      <c r="D41" s="15"/>
      <c r="E41" s="15"/>
      <c r="F41" s="31"/>
      <c r="G41" s="15"/>
      <c r="H41" s="129">
        <f>COUNTIF('打ち込み表'!$I$6:$N$305,A41)</f>
        <v>0</v>
      </c>
      <c r="I41" s="37" t="e">
        <f aca="true" t="shared" si="2" ref="I41:I46">H41/SUM($H$41:$H$46)</f>
        <v>#DIV/0!</v>
      </c>
    </row>
    <row r="42" spans="1:9" ht="15" customHeight="1">
      <c r="A42" s="7">
        <v>2</v>
      </c>
      <c r="B42" s="128" t="s">
        <v>69</v>
      </c>
      <c r="C42" s="131"/>
      <c r="D42" s="15"/>
      <c r="E42" s="15"/>
      <c r="F42" s="31"/>
      <c r="G42" s="15"/>
      <c r="H42" s="129">
        <f>COUNTIF('打ち込み表'!$I$6:$N$305,A42)</f>
        <v>0</v>
      </c>
      <c r="I42" s="37" t="e">
        <f t="shared" si="2"/>
        <v>#DIV/0!</v>
      </c>
    </row>
    <row r="43" spans="1:9" ht="15" customHeight="1">
      <c r="A43" s="7">
        <v>3</v>
      </c>
      <c r="B43" s="128" t="s">
        <v>87</v>
      </c>
      <c r="C43" s="131"/>
      <c r="D43" s="15"/>
      <c r="E43" s="15"/>
      <c r="F43" s="31"/>
      <c r="G43" s="15"/>
      <c r="H43" s="129">
        <f>COUNTIF('打ち込み表'!$I$6:$N$305,A43)</f>
        <v>0</v>
      </c>
      <c r="I43" s="37" t="e">
        <f t="shared" si="2"/>
        <v>#DIV/0!</v>
      </c>
    </row>
    <row r="44" spans="1:9" ht="15" customHeight="1">
      <c r="A44" s="7">
        <v>4</v>
      </c>
      <c r="B44" s="132" t="s">
        <v>88</v>
      </c>
      <c r="C44" s="131"/>
      <c r="D44" s="15"/>
      <c r="E44" s="15"/>
      <c r="F44" s="31"/>
      <c r="G44" s="15"/>
      <c r="H44" s="129">
        <f>COUNTIF('打ち込み表'!$I$6:$N$305,A44)</f>
        <v>0</v>
      </c>
      <c r="I44" s="37" t="e">
        <f t="shared" si="2"/>
        <v>#DIV/0!</v>
      </c>
    </row>
    <row r="45" spans="1:9" ht="15" customHeight="1">
      <c r="A45" s="7">
        <v>5</v>
      </c>
      <c r="B45" s="128" t="s">
        <v>89</v>
      </c>
      <c r="C45" s="131"/>
      <c r="D45" s="15"/>
      <c r="E45" s="15"/>
      <c r="F45" s="31"/>
      <c r="G45" s="15"/>
      <c r="H45" s="129">
        <f>COUNTIF('打ち込み表'!$I$6:$N$305,A45)</f>
        <v>0</v>
      </c>
      <c r="I45" s="37" t="e">
        <f t="shared" si="2"/>
        <v>#DIV/0!</v>
      </c>
    </row>
    <row r="46" spans="1:10" s="92" customFormat="1" ht="15" customHeight="1">
      <c r="A46" s="7">
        <v>6</v>
      </c>
      <c r="B46" s="128" t="s">
        <v>20</v>
      </c>
      <c r="C46" s="133"/>
      <c r="D46" s="133"/>
      <c r="E46" s="133"/>
      <c r="F46" s="133"/>
      <c r="G46" s="133"/>
      <c r="H46" s="129">
        <f>COUNTIF('打ち込み表'!$I$6:$N$305,A46)</f>
        <v>0</v>
      </c>
      <c r="I46" s="37" t="e">
        <f t="shared" si="2"/>
        <v>#DIV/0!</v>
      </c>
      <c r="J46" s="93"/>
    </row>
    <row r="47" spans="1:16" s="92" customFormat="1" ht="15.75" customHeight="1">
      <c r="A47" s="137"/>
      <c r="B47" s="138"/>
      <c r="C47" s="138"/>
      <c r="D47" s="138"/>
      <c r="E47" s="138"/>
      <c r="F47" s="138"/>
      <c r="G47" s="139"/>
      <c r="H47" s="140"/>
      <c r="I47" s="138"/>
      <c r="J47" s="138"/>
      <c r="K47" s="138"/>
      <c r="L47" s="138"/>
      <c r="M47" s="138"/>
      <c r="N47" s="138"/>
      <c r="O47" s="138"/>
      <c r="P47" s="138"/>
    </row>
    <row r="48" spans="1:10" s="92" customFormat="1" ht="15.75" customHeight="1">
      <c r="A48" s="48" t="s">
        <v>71</v>
      </c>
      <c r="B48" s="93"/>
      <c r="C48" s="93"/>
      <c r="D48" s="93"/>
      <c r="E48" s="93"/>
      <c r="F48" s="93"/>
      <c r="G48" s="101"/>
      <c r="H48" s="95"/>
      <c r="J48" s="93"/>
    </row>
    <row r="49" spans="1:10" s="92" customFormat="1" ht="15.75" customHeight="1">
      <c r="A49" s="148" t="s">
        <v>115</v>
      </c>
      <c r="B49" s="93"/>
      <c r="C49" s="93"/>
      <c r="D49" s="93"/>
      <c r="E49" s="93"/>
      <c r="F49" s="93"/>
      <c r="G49" s="101"/>
      <c r="H49" s="95"/>
      <c r="J49" s="93"/>
    </row>
    <row r="50" spans="1:10" s="92" customFormat="1" ht="15.75" customHeight="1">
      <c r="A50" s="94"/>
      <c r="B50" s="93"/>
      <c r="C50" s="93"/>
      <c r="D50" s="93"/>
      <c r="E50" s="93"/>
      <c r="F50" s="93"/>
      <c r="G50" s="101"/>
      <c r="H50" s="95"/>
      <c r="J50" s="93"/>
    </row>
    <row r="51" spans="1:21" ht="15" customHeight="1">
      <c r="A51" s="142" t="s">
        <v>32</v>
      </c>
      <c r="B51" s="120" t="s">
        <v>24</v>
      </c>
      <c r="G51" s="100"/>
      <c r="H51" s="4"/>
      <c r="T51" s="4"/>
      <c r="U51" s="36"/>
    </row>
    <row r="52" spans="10:21" ht="15" customHeight="1">
      <c r="J52" s="98"/>
      <c r="T52" s="4"/>
      <c r="U52" s="36"/>
    </row>
    <row r="53" spans="1:21" ht="15" customHeight="1">
      <c r="A53">
        <v>1</v>
      </c>
      <c r="B53" s="128" t="s">
        <v>93</v>
      </c>
      <c r="C53" s="15"/>
      <c r="D53" s="15"/>
      <c r="E53" s="15"/>
      <c r="F53" s="15"/>
      <c r="G53" s="141">
        <f>COUNTIF('打ち込み表'!$O$6:$O$305,A53)</f>
        <v>0</v>
      </c>
      <c r="H53" s="37" t="e">
        <f>G53/SUM($G$53:$G$56)</f>
        <v>#DIV/0!</v>
      </c>
      <c r="T53" s="4"/>
      <c r="U53" s="36"/>
    </row>
    <row r="54" spans="1:21" ht="15" customHeight="1">
      <c r="A54">
        <v>2</v>
      </c>
      <c r="B54" s="128" t="s">
        <v>94</v>
      </c>
      <c r="C54" s="15"/>
      <c r="D54" s="15"/>
      <c r="E54" s="15"/>
      <c r="F54" s="15"/>
      <c r="G54" s="141">
        <f>COUNTIF('打ち込み表'!$O$6:$O$305,A54)</f>
        <v>0</v>
      </c>
      <c r="H54" s="37" t="e">
        <f>G54/SUM($G$53:$G$56)</f>
        <v>#DIV/0!</v>
      </c>
      <c r="T54" s="4"/>
      <c r="U54" s="36"/>
    </row>
    <row r="55" spans="1:19" ht="15" customHeight="1">
      <c r="A55">
        <v>3</v>
      </c>
      <c r="B55" s="128" t="s">
        <v>95</v>
      </c>
      <c r="C55" s="15"/>
      <c r="D55" s="15"/>
      <c r="E55" s="15"/>
      <c r="F55" s="15"/>
      <c r="G55" s="141">
        <f>COUNTIF('打ち込み表'!$O$6:$O$305,A55)</f>
        <v>0</v>
      </c>
      <c r="H55" s="37" t="e">
        <f>G55/SUM($G$53:$G$56)</f>
        <v>#DIV/0!</v>
      </c>
      <c r="R55" s="4"/>
      <c r="S55" s="4"/>
    </row>
    <row r="56" spans="1:19" ht="15" customHeight="1">
      <c r="A56">
        <v>4</v>
      </c>
      <c r="B56" s="128" t="s">
        <v>96</v>
      </c>
      <c r="C56" s="15"/>
      <c r="D56" s="15"/>
      <c r="E56" s="15"/>
      <c r="F56" s="15"/>
      <c r="G56" s="141">
        <f>COUNTIF('打ち込み表'!$O$6:$O$305,A56)</f>
        <v>0</v>
      </c>
      <c r="H56" s="37" t="e">
        <f>G56/SUM($G$53:$G$56)</f>
        <v>#DIV/0!</v>
      </c>
      <c r="R56" s="4"/>
      <c r="S56" s="4"/>
    </row>
    <row r="57" spans="7:16" s="92" customFormat="1" ht="15" customHeight="1">
      <c r="G57" s="104"/>
      <c r="I57" s="93"/>
      <c r="J57" s="93"/>
      <c r="K57" s="93"/>
      <c r="L57" s="93"/>
      <c r="N57" s="93"/>
      <c r="O57" s="93"/>
      <c r="P57" s="93"/>
    </row>
    <row r="58" spans="7:16" s="92" customFormat="1" ht="15" customHeight="1">
      <c r="G58" s="104"/>
      <c r="I58" s="93"/>
      <c r="J58" s="93"/>
      <c r="K58" s="93"/>
      <c r="L58" s="93"/>
      <c r="N58" s="93"/>
      <c r="O58" s="93"/>
      <c r="P58" s="93"/>
    </row>
    <row r="59" spans="7:16" s="92" customFormat="1" ht="15" customHeight="1">
      <c r="G59" s="104"/>
      <c r="I59" s="93"/>
      <c r="J59" s="93"/>
      <c r="K59" s="93"/>
      <c r="L59" s="93"/>
      <c r="N59" s="93"/>
      <c r="O59" s="93"/>
      <c r="P59" s="93"/>
    </row>
    <row r="60" spans="7:16" s="92" customFormat="1" ht="15" customHeight="1">
      <c r="G60" s="104"/>
      <c r="I60" s="93"/>
      <c r="J60" s="93"/>
      <c r="K60" s="93"/>
      <c r="L60" s="93"/>
      <c r="N60" s="93"/>
      <c r="O60" s="93"/>
      <c r="P60" s="93"/>
    </row>
    <row r="61" spans="1:16" ht="15.75" customHeight="1">
      <c r="A61" s="9" t="s">
        <v>97</v>
      </c>
      <c r="B61" s="120" t="s">
        <v>130</v>
      </c>
      <c r="G61" s="100"/>
      <c r="I61" s="4"/>
      <c r="J61" s="4"/>
      <c r="K61" s="4"/>
      <c r="L61" s="4"/>
      <c r="M61" s="4"/>
      <c r="N61" s="4"/>
      <c r="O61" s="4"/>
      <c r="P61" s="4"/>
    </row>
    <row r="62" ht="15.75" customHeight="1">
      <c r="H62" s="36"/>
    </row>
    <row r="63" spans="1:7" ht="15" customHeight="1">
      <c r="A63" s="9"/>
      <c r="B63" s="13" t="s">
        <v>98</v>
      </c>
      <c r="C63" s="8"/>
      <c r="G63" s="106"/>
    </row>
    <row r="64" spans="1:7" ht="15.75" customHeight="1">
      <c r="A64">
        <v>1</v>
      </c>
      <c r="B64" s="128" t="s">
        <v>131</v>
      </c>
      <c r="C64" s="15"/>
      <c r="D64" s="15"/>
      <c r="E64" s="15"/>
      <c r="F64" s="141">
        <f>COUNTIF('打ち込み表'!$P$6:$P$305,A64)</f>
        <v>0</v>
      </c>
      <c r="G64" s="37" t="e">
        <f>F64/SUM($F$64:$F$66)</f>
        <v>#DIV/0!</v>
      </c>
    </row>
    <row r="65" spans="1:7" ht="15.75" customHeight="1">
      <c r="A65">
        <v>2</v>
      </c>
      <c r="B65" s="128" t="s">
        <v>132</v>
      </c>
      <c r="C65" s="131"/>
      <c r="D65" s="15"/>
      <c r="E65" s="15"/>
      <c r="F65" s="141">
        <f>COUNTIF('打ち込み表'!$P$6:$P$305,A65)</f>
        <v>0</v>
      </c>
      <c r="G65" s="37" t="e">
        <f>F65/SUM($F$64:$F$66)</f>
        <v>#DIV/0!</v>
      </c>
    </row>
    <row r="66" spans="1:10" s="92" customFormat="1" ht="15.75" customHeight="1">
      <c r="A66">
        <v>3</v>
      </c>
      <c r="B66" s="128" t="s">
        <v>133</v>
      </c>
      <c r="C66" s="131"/>
      <c r="D66" s="15"/>
      <c r="E66" s="15"/>
      <c r="F66" s="141">
        <f>COUNTIF('打ち込み表'!$P$6:$P$305,A66)</f>
        <v>0</v>
      </c>
      <c r="G66" s="37" t="e">
        <f>F66/SUM($F$64:$F$66)</f>
        <v>#DIV/0!</v>
      </c>
      <c r="J66" s="93"/>
    </row>
    <row r="67" spans="1:10" s="92" customFormat="1" ht="15.75" customHeight="1">
      <c r="A67"/>
      <c r="B67" s="155"/>
      <c r="C67" s="156"/>
      <c r="D67" s="156"/>
      <c r="E67" s="156"/>
      <c r="F67" s="157"/>
      <c r="G67" s="158"/>
      <c r="J67" s="93"/>
    </row>
    <row r="68" spans="1:10" s="92" customFormat="1" ht="15.75" customHeight="1">
      <c r="A68" s="94"/>
      <c r="B68" s="93"/>
      <c r="C68" s="93"/>
      <c r="D68" s="93"/>
      <c r="E68" s="93"/>
      <c r="F68" s="101"/>
      <c r="G68" s="95"/>
      <c r="J68" s="93"/>
    </row>
    <row r="69" spans="1:10" s="92" customFormat="1" ht="15.75" customHeight="1">
      <c r="A69" s="94"/>
      <c r="B69" s="93"/>
      <c r="C69" s="93"/>
      <c r="D69" s="93"/>
      <c r="E69" s="93"/>
      <c r="F69" s="101"/>
      <c r="G69" s="95"/>
      <c r="J69" s="93"/>
    </row>
    <row r="70" spans="1:10" s="92" customFormat="1" ht="15.75" customHeight="1">
      <c r="A70" s="12"/>
      <c r="B70" s="121"/>
      <c r="C70" s="159"/>
      <c r="D70" s="4"/>
      <c r="E70" s="4"/>
      <c r="F70" s="160"/>
      <c r="G70" s="36"/>
      <c r="J70" s="93"/>
    </row>
    <row r="71" spans="1:10" s="92" customFormat="1" ht="15.75" customHeight="1">
      <c r="A71" s="4"/>
      <c r="B71" s="161"/>
      <c r="C71" s="4"/>
      <c r="D71" s="4"/>
      <c r="E71" s="4"/>
      <c r="F71" s="162"/>
      <c r="G71" s="49"/>
      <c r="J71" s="93"/>
    </row>
    <row r="72" spans="1:10" s="92" customFormat="1" ht="15.75" customHeight="1">
      <c r="A72" s="94"/>
      <c r="B72" s="93"/>
      <c r="C72" s="93"/>
      <c r="D72" s="93"/>
      <c r="E72" s="93"/>
      <c r="F72" s="93"/>
      <c r="G72" s="101"/>
      <c r="H72" s="95"/>
      <c r="J72" s="93"/>
    </row>
    <row r="73" spans="1:10" s="92" customFormat="1" ht="15.75" customHeight="1">
      <c r="A73" s="9" t="s">
        <v>33</v>
      </c>
      <c r="B73" s="120" t="s">
        <v>134</v>
      </c>
      <c r="C73" s="8"/>
      <c r="D73"/>
      <c r="E73"/>
      <c r="F73"/>
      <c r="G73" s="106"/>
      <c r="H73" s="36"/>
      <c r="J73" s="93"/>
    </row>
    <row r="74" spans="2:10" s="92" customFormat="1" ht="15.75" customHeight="1">
      <c r="B74" s="120"/>
      <c r="H74" s="36"/>
      <c r="J74" s="93"/>
    </row>
    <row r="75" spans="1:10" s="92" customFormat="1" ht="15.75" customHeight="1">
      <c r="A75" s="9"/>
      <c r="C75" s="8"/>
      <c r="D75"/>
      <c r="E75"/>
      <c r="F75"/>
      <c r="G75" s="106"/>
      <c r="J75" s="93"/>
    </row>
    <row r="76" spans="1:10" s="92" customFormat="1" ht="15.75" customHeight="1">
      <c r="A76">
        <v>1</v>
      </c>
      <c r="B76" s="143" t="s">
        <v>135</v>
      </c>
      <c r="C76" s="15"/>
      <c r="D76" s="15"/>
      <c r="E76" s="15"/>
      <c r="F76" s="141">
        <f>COUNTIF('打ち込み表'!$Q$6:$Q$305,A76)</f>
        <v>0</v>
      </c>
      <c r="G76" s="37" t="e">
        <f>F76/SUM($F$76:$F$78)</f>
        <v>#DIV/0!</v>
      </c>
      <c r="J76" s="93"/>
    </row>
    <row r="77" spans="1:10" s="92" customFormat="1" ht="15.75" customHeight="1">
      <c r="A77">
        <v>2</v>
      </c>
      <c r="B77" s="128" t="s">
        <v>136</v>
      </c>
      <c r="C77" s="131"/>
      <c r="D77" s="15"/>
      <c r="E77" s="15"/>
      <c r="F77" s="141">
        <f>COUNTIF('打ち込み表'!$Q$6:$Q$305,A77)</f>
        <v>0</v>
      </c>
      <c r="G77" s="37" t="e">
        <f>F77/SUM($F$76:$F$78)</f>
        <v>#DIV/0!</v>
      </c>
      <c r="J77" s="93"/>
    </row>
    <row r="78" spans="1:10" s="92" customFormat="1" ht="15.75" customHeight="1">
      <c r="A78">
        <v>3</v>
      </c>
      <c r="B78" s="128" t="s">
        <v>137</v>
      </c>
      <c r="C78" s="131"/>
      <c r="D78" s="15"/>
      <c r="E78" s="15"/>
      <c r="F78" s="141">
        <f>COUNTIF('打ち込み表'!$Q$6:$Q$305,A78)</f>
        <v>0</v>
      </c>
      <c r="G78" s="37" t="e">
        <f>F78/SUM($F$76:$F$78)</f>
        <v>#DIV/0!</v>
      </c>
      <c r="J78" s="93"/>
    </row>
    <row r="79" spans="1:10" s="92" customFormat="1" ht="15.75" customHeight="1">
      <c r="A79" s="94"/>
      <c r="B79" s="93"/>
      <c r="C79" s="93"/>
      <c r="D79" s="93"/>
      <c r="E79" s="93"/>
      <c r="F79" s="101"/>
      <c r="G79" s="96"/>
      <c r="J79" s="93"/>
    </row>
    <row r="80" spans="1:10" s="92" customFormat="1" ht="15.75" customHeight="1">
      <c r="A80" s="94"/>
      <c r="B80" s="93"/>
      <c r="C80" s="93"/>
      <c r="D80" s="93"/>
      <c r="E80" s="93"/>
      <c r="F80" s="101"/>
      <c r="G80" s="96"/>
      <c r="J80" s="93"/>
    </row>
    <row r="81" spans="1:10" s="92" customFormat="1" ht="15.75" customHeight="1">
      <c r="A81" s="94"/>
      <c r="B81" s="93"/>
      <c r="C81" s="93"/>
      <c r="D81" s="93"/>
      <c r="E81" s="93"/>
      <c r="F81" s="101"/>
      <c r="G81" s="96"/>
      <c r="J81" s="93"/>
    </row>
    <row r="82" spans="1:10" s="92" customFormat="1" ht="15.75" customHeight="1">
      <c r="A82" s="12"/>
      <c r="B82" s="121"/>
      <c r="C82" s="159"/>
      <c r="D82" s="4"/>
      <c r="E82" s="4"/>
      <c r="F82" s="160"/>
      <c r="G82" s="36"/>
      <c r="J82" s="93"/>
    </row>
    <row r="83" spans="1:10" s="92" customFormat="1" ht="15" customHeight="1">
      <c r="A83" s="94"/>
      <c r="B83" s="93"/>
      <c r="C83" s="93"/>
      <c r="D83" s="93"/>
      <c r="E83" s="93"/>
      <c r="F83" s="101"/>
      <c r="G83" s="96"/>
      <c r="I83" s="93"/>
      <c r="J83" s="93"/>
    </row>
    <row r="84" spans="1:6" ht="15" customHeight="1">
      <c r="A84" s="12" t="s">
        <v>31</v>
      </c>
      <c r="B84" s="120" t="s">
        <v>66</v>
      </c>
      <c r="D84" s="12"/>
      <c r="E84" s="11"/>
      <c r="F84" s="100"/>
    </row>
    <row r="85" spans="1:7" ht="14.25" customHeight="1">
      <c r="A85">
        <v>1</v>
      </c>
      <c r="B85" s="14" t="s">
        <v>36</v>
      </c>
      <c r="C85" s="15"/>
      <c r="D85" s="15"/>
      <c r="E85" s="102"/>
      <c r="F85" s="122">
        <f>COUNTIF('打ち込み表'!$R$6:$AH$305,A85)</f>
        <v>0</v>
      </c>
      <c r="G85" s="37" t="e">
        <f>F85/$D$17</f>
        <v>#DIV/0!</v>
      </c>
    </row>
    <row r="86" spans="1:7" ht="15" customHeight="1">
      <c r="A86">
        <v>2</v>
      </c>
      <c r="B86" s="10" t="s">
        <v>37</v>
      </c>
      <c r="E86" s="102"/>
      <c r="F86" s="122">
        <f>COUNTIF('打ち込み表'!$R$6:$AH$305,A86)</f>
        <v>0</v>
      </c>
      <c r="G86" s="37" t="e">
        <f aca="true" t="shared" si="3" ref="G86:G101">F86/$D$17</f>
        <v>#DIV/0!</v>
      </c>
    </row>
    <row r="87" spans="1:7" ht="15" customHeight="1">
      <c r="A87">
        <v>3</v>
      </c>
      <c r="B87" s="14" t="s">
        <v>38</v>
      </c>
      <c r="C87" s="15"/>
      <c r="D87" s="15"/>
      <c r="E87" s="102"/>
      <c r="F87" s="122">
        <f>COUNTIF('打ち込み表'!$R$6:$AH$305,A87)</f>
        <v>0</v>
      </c>
      <c r="G87" s="37" t="e">
        <f t="shared" si="3"/>
        <v>#DIV/0!</v>
      </c>
    </row>
    <row r="88" spans="1:7" ht="15" customHeight="1">
      <c r="A88">
        <v>4</v>
      </c>
      <c r="B88" s="10" t="s">
        <v>60</v>
      </c>
      <c r="E88" s="102"/>
      <c r="F88" s="122">
        <f>COUNTIF('打ち込み表'!$R$6:$AH$305,A88)</f>
        <v>0</v>
      </c>
      <c r="G88" s="37" t="e">
        <f t="shared" si="3"/>
        <v>#DIV/0!</v>
      </c>
    </row>
    <row r="89" spans="1:7" ht="15" customHeight="1">
      <c r="A89">
        <v>5</v>
      </c>
      <c r="B89" s="14" t="s">
        <v>61</v>
      </c>
      <c r="C89" s="15"/>
      <c r="D89" s="15"/>
      <c r="E89" s="102"/>
      <c r="F89" s="122">
        <f>COUNTIF('打ち込み表'!$R$6:$AH$305,A89)</f>
        <v>0</v>
      </c>
      <c r="G89" s="37" t="e">
        <f t="shared" si="3"/>
        <v>#DIV/0!</v>
      </c>
    </row>
    <row r="90" spans="1:11" ht="15" customHeight="1">
      <c r="A90">
        <v>6</v>
      </c>
      <c r="B90" s="10" t="s">
        <v>62</v>
      </c>
      <c r="E90" s="102"/>
      <c r="F90" s="122">
        <f>COUNTIF('打ち込み表'!$R$6:$AH$305,A90)</f>
        <v>0</v>
      </c>
      <c r="G90" s="37" t="e">
        <f t="shared" si="3"/>
        <v>#DIV/0!</v>
      </c>
      <c r="J90" s="98"/>
      <c r="K90" s="13"/>
    </row>
    <row r="91" spans="1:7" ht="15" customHeight="1">
      <c r="A91">
        <v>7</v>
      </c>
      <c r="B91" s="14" t="s">
        <v>63</v>
      </c>
      <c r="C91" s="15"/>
      <c r="D91" s="15"/>
      <c r="E91" s="102"/>
      <c r="F91" s="122">
        <f>COUNTIF('打ち込み表'!$R$6:$AH$305,A91)</f>
        <v>0</v>
      </c>
      <c r="G91" s="37" t="e">
        <f t="shared" si="3"/>
        <v>#DIV/0!</v>
      </c>
    </row>
    <row r="92" spans="1:7" ht="15" customHeight="1">
      <c r="A92">
        <v>8</v>
      </c>
      <c r="B92" s="10" t="s">
        <v>40</v>
      </c>
      <c r="E92" s="102"/>
      <c r="F92" s="122">
        <f>COUNTIF('打ち込み表'!$R$6:$AH$305,A92)</f>
        <v>0</v>
      </c>
      <c r="G92" s="37" t="e">
        <f t="shared" si="3"/>
        <v>#DIV/0!</v>
      </c>
    </row>
    <row r="93" spans="1:7" ht="15" customHeight="1">
      <c r="A93">
        <v>9</v>
      </c>
      <c r="B93" s="14" t="s">
        <v>39</v>
      </c>
      <c r="C93" s="15"/>
      <c r="D93" s="15"/>
      <c r="E93" s="102"/>
      <c r="F93" s="122">
        <f>COUNTIF('打ち込み表'!$R$6:$AH$305,A93)</f>
        <v>0</v>
      </c>
      <c r="G93" s="37" t="e">
        <f t="shared" si="3"/>
        <v>#DIV/0!</v>
      </c>
    </row>
    <row r="94" spans="1:7" ht="15" customHeight="1">
      <c r="A94">
        <v>10</v>
      </c>
      <c r="B94" s="14" t="s">
        <v>42</v>
      </c>
      <c r="C94" s="15"/>
      <c r="D94" s="15"/>
      <c r="E94" s="102"/>
      <c r="F94" s="122">
        <f>COUNTIF('打ち込み表'!$R$6:$AH$305,A94)</f>
        <v>0</v>
      </c>
      <c r="G94" s="37" t="e">
        <f t="shared" si="3"/>
        <v>#DIV/0!</v>
      </c>
    </row>
    <row r="95" spans="1:7" ht="15" customHeight="1">
      <c r="A95">
        <v>11</v>
      </c>
      <c r="B95" s="10" t="s">
        <v>64</v>
      </c>
      <c r="E95" s="102"/>
      <c r="F95" s="122">
        <f>COUNTIF('打ち込み表'!$R$6:$AH$305,A95)</f>
        <v>0</v>
      </c>
      <c r="G95" s="37" t="e">
        <f t="shared" si="3"/>
        <v>#DIV/0!</v>
      </c>
    </row>
    <row r="96" spans="1:7" ht="15" customHeight="1">
      <c r="A96">
        <v>12</v>
      </c>
      <c r="B96" s="14" t="s">
        <v>43</v>
      </c>
      <c r="C96" s="15"/>
      <c r="D96" s="15"/>
      <c r="E96" s="102"/>
      <c r="F96" s="122">
        <f>COUNTIF('打ち込み表'!$R$6:$AH$305,A96)</f>
        <v>0</v>
      </c>
      <c r="G96" s="37" t="e">
        <f t="shared" si="3"/>
        <v>#DIV/0!</v>
      </c>
    </row>
    <row r="97" spans="1:16" ht="15" customHeight="1">
      <c r="A97">
        <v>13</v>
      </c>
      <c r="B97" s="14" t="s">
        <v>45</v>
      </c>
      <c r="C97" s="15"/>
      <c r="D97" s="15"/>
      <c r="E97" s="102"/>
      <c r="F97" s="122">
        <f>COUNTIF('打ち込み表'!$R$6:$AH$305,A97)</f>
        <v>0</v>
      </c>
      <c r="G97" s="37" t="e">
        <f t="shared" si="3"/>
        <v>#DIV/0!</v>
      </c>
      <c r="O97" s="4"/>
      <c r="P97" s="4"/>
    </row>
    <row r="98" spans="1:16" ht="15" customHeight="1">
      <c r="A98">
        <v>14</v>
      </c>
      <c r="B98" s="14" t="s">
        <v>41</v>
      </c>
      <c r="C98" s="15"/>
      <c r="D98" s="15"/>
      <c r="E98" s="102"/>
      <c r="F98" s="122">
        <f>COUNTIF('打ち込み表'!$R$6:$AH$305,A98)</f>
        <v>0</v>
      </c>
      <c r="G98" s="37" t="e">
        <f t="shared" si="3"/>
        <v>#DIV/0!</v>
      </c>
      <c r="J98" s="10"/>
      <c r="O98" s="4"/>
      <c r="P98" s="49"/>
    </row>
    <row r="99" spans="1:7" ht="15" customHeight="1">
      <c r="A99">
        <v>15</v>
      </c>
      <c r="B99" s="14" t="s">
        <v>44</v>
      </c>
      <c r="C99" s="15"/>
      <c r="D99" s="15"/>
      <c r="E99" s="102"/>
      <c r="F99" s="122">
        <f>COUNTIF('打ち込み表'!$R$6:$AH$305,A99)</f>
        <v>0</v>
      </c>
      <c r="G99" s="37" t="e">
        <f t="shared" si="3"/>
        <v>#DIV/0!</v>
      </c>
    </row>
    <row r="100" spans="1:7" ht="15" customHeight="1">
      <c r="A100">
        <v>16</v>
      </c>
      <c r="B100" s="14" t="s">
        <v>65</v>
      </c>
      <c r="C100" s="15"/>
      <c r="D100" s="15"/>
      <c r="E100" s="102"/>
      <c r="F100" s="122">
        <f>COUNTIF('打ち込み表'!$R$6:$AH$305,A100)</f>
        <v>0</v>
      </c>
      <c r="G100" s="37" t="e">
        <f t="shared" si="3"/>
        <v>#DIV/0!</v>
      </c>
    </row>
    <row r="101" spans="1:7" ht="15" customHeight="1">
      <c r="A101">
        <v>17</v>
      </c>
      <c r="B101" s="14" t="s">
        <v>99</v>
      </c>
      <c r="C101" s="15"/>
      <c r="D101" s="15"/>
      <c r="E101" s="15"/>
      <c r="F101" s="122">
        <f>COUNTIF('打ち込み表'!$R$6:$AH$305,A101)</f>
        <v>0</v>
      </c>
      <c r="G101" s="37" t="e">
        <f t="shared" si="3"/>
        <v>#DIV/0!</v>
      </c>
    </row>
    <row r="102" spans="2:7" ht="15" customHeight="1">
      <c r="B102" s="34"/>
      <c r="C102" s="4"/>
      <c r="D102" s="4"/>
      <c r="E102" s="4"/>
      <c r="F102" s="162"/>
      <c r="G102" s="49"/>
    </row>
    <row r="103" spans="2:7" ht="15" customHeight="1">
      <c r="B103" s="34"/>
      <c r="C103" s="4"/>
      <c r="D103" s="4"/>
      <c r="E103" s="4"/>
      <c r="F103" s="162"/>
      <c r="G103" s="49"/>
    </row>
    <row r="104" spans="2:8" ht="15" customHeight="1">
      <c r="B104" s="34"/>
      <c r="C104" s="4"/>
      <c r="D104" s="4"/>
      <c r="E104" s="4"/>
      <c r="F104" s="49"/>
      <c r="G104" s="103"/>
      <c r="H104" s="49"/>
    </row>
    <row r="105" spans="7:16" ht="15" customHeight="1">
      <c r="G105" s="100"/>
      <c r="J105" s="10"/>
      <c r="O105" s="4"/>
      <c r="P105" s="49"/>
    </row>
    <row r="106" spans="1:16" ht="15" customHeight="1">
      <c r="A106" s="9" t="s">
        <v>46</v>
      </c>
      <c r="B106" s="120" t="s">
        <v>116</v>
      </c>
      <c r="C106" s="4"/>
      <c r="D106" s="4"/>
      <c r="E106" s="4"/>
      <c r="F106" s="4"/>
      <c r="G106" s="100"/>
      <c r="H106" s="4"/>
      <c r="I106" s="4"/>
      <c r="P106" s="49"/>
    </row>
    <row r="107" s="4" customFormat="1" ht="15" customHeight="1">
      <c r="B107" s="32" t="s">
        <v>117</v>
      </c>
    </row>
    <row r="108" spans="1:21" ht="15" customHeight="1">
      <c r="A108">
        <v>1</v>
      </c>
      <c r="B108" s="14" t="s">
        <v>101</v>
      </c>
      <c r="C108" s="15"/>
      <c r="D108" s="15"/>
      <c r="E108" s="15"/>
      <c r="F108" s="122">
        <f>COUNTIF('打ち込み表'!$AI$6:$AI$305,A108)</f>
        <v>0</v>
      </c>
      <c r="G108" s="37" t="e">
        <f>F108/SUM($F$108:$F$109)</f>
        <v>#DIV/0!</v>
      </c>
      <c r="T108" s="4"/>
      <c r="U108" s="36"/>
    </row>
    <row r="109" spans="1:21" ht="15" customHeight="1">
      <c r="A109">
        <v>2</v>
      </c>
      <c r="B109" s="14" t="s">
        <v>102</v>
      </c>
      <c r="C109" s="15"/>
      <c r="D109" s="15"/>
      <c r="E109" s="15"/>
      <c r="F109" s="122">
        <f>COUNTIF('打ち込み表'!$AI$6:$AI$305,A109)</f>
        <v>0</v>
      </c>
      <c r="G109" s="37" t="e">
        <f>F109/SUM($F$108:$F$109)</f>
        <v>#DIV/0!</v>
      </c>
      <c r="H109" s="49"/>
      <c r="T109" s="4"/>
      <c r="U109" s="36"/>
    </row>
    <row r="110" spans="2:21" ht="15" customHeight="1">
      <c r="B110" s="34"/>
      <c r="C110" s="4"/>
      <c r="D110" s="4"/>
      <c r="E110" s="4"/>
      <c r="F110" s="4"/>
      <c r="G110" s="105"/>
      <c r="H110" s="49"/>
      <c r="T110" s="4"/>
      <c r="U110" s="36"/>
    </row>
    <row r="111" spans="2:21" ht="15" customHeight="1">
      <c r="B111" s="34"/>
      <c r="C111" s="4"/>
      <c r="D111" s="4"/>
      <c r="E111" s="4"/>
      <c r="F111" s="4"/>
      <c r="G111" s="105"/>
      <c r="H111" s="49"/>
      <c r="T111" s="4"/>
      <c r="U111" s="36"/>
    </row>
    <row r="112" spans="2:21" ht="15" customHeight="1">
      <c r="B112" s="34"/>
      <c r="C112" s="4"/>
      <c r="D112" s="4"/>
      <c r="E112" s="4"/>
      <c r="F112" s="4"/>
      <c r="G112" s="105"/>
      <c r="H112" s="49"/>
      <c r="T112" s="4"/>
      <c r="U112" s="36"/>
    </row>
    <row r="113" spans="2:21" ht="15" customHeight="1">
      <c r="B113" s="34"/>
      <c r="C113" s="4"/>
      <c r="D113" s="4"/>
      <c r="E113" s="4"/>
      <c r="F113" s="4"/>
      <c r="G113" s="105"/>
      <c r="H113" s="49"/>
      <c r="T113" s="4"/>
      <c r="U113" s="36"/>
    </row>
    <row r="114" spans="1:7" ht="15" customHeight="1">
      <c r="A114" s="9" t="s">
        <v>100</v>
      </c>
      <c r="B114" s="120" t="s">
        <v>113</v>
      </c>
      <c r="C114" s="11"/>
      <c r="D114" s="11"/>
      <c r="E114" s="11"/>
      <c r="F114" s="4"/>
      <c r="G114" s="107"/>
    </row>
    <row r="115" ht="15" customHeight="1"/>
    <row r="116" spans="1:8" ht="15" customHeight="1">
      <c r="A116" s="12">
        <v>1</v>
      </c>
      <c r="B116" s="14" t="s">
        <v>104</v>
      </c>
      <c r="C116" s="15"/>
      <c r="D116" s="15"/>
      <c r="E116" s="15"/>
      <c r="F116" s="31"/>
      <c r="G116" s="122">
        <f>COUNTIF('打ち込み表'!$AJ$6:$AJ$305,A116)</f>
        <v>0</v>
      </c>
      <c r="H116" s="37" t="e">
        <f>G116/SUM($G$116:$G$120)</f>
        <v>#DIV/0!</v>
      </c>
    </row>
    <row r="117" spans="1:8" ht="15" customHeight="1">
      <c r="A117" s="12">
        <v>2</v>
      </c>
      <c r="B117" s="14" t="s">
        <v>50</v>
      </c>
      <c r="C117" s="15"/>
      <c r="D117" s="15"/>
      <c r="E117" s="15"/>
      <c r="F117" s="31"/>
      <c r="G117" s="122">
        <f>COUNTIF('打ち込み表'!$AJ$6:$AJ$305,A117)</f>
        <v>0</v>
      </c>
      <c r="H117" s="37" t="e">
        <f>G117/SUM($G$116:$G$120)</f>
        <v>#DIV/0!</v>
      </c>
    </row>
    <row r="118" spans="1:8" ht="15" customHeight="1">
      <c r="A118" s="12">
        <v>3</v>
      </c>
      <c r="B118" s="14" t="s">
        <v>51</v>
      </c>
      <c r="C118" s="15"/>
      <c r="D118" s="15"/>
      <c r="E118" s="15"/>
      <c r="F118" s="31"/>
      <c r="G118" s="122">
        <f>COUNTIF('打ち込み表'!$AJ$6:$AJ$305,A118)</f>
        <v>0</v>
      </c>
      <c r="H118" s="37" t="e">
        <f>G118/SUM($G$116:$G$120)</f>
        <v>#DIV/0!</v>
      </c>
    </row>
    <row r="119" spans="1:8" ht="15" customHeight="1">
      <c r="A119" s="12">
        <v>4</v>
      </c>
      <c r="B119" s="14" t="s">
        <v>52</v>
      </c>
      <c r="C119" s="15"/>
      <c r="D119" s="15"/>
      <c r="E119" s="15"/>
      <c r="F119" s="31"/>
      <c r="G119" s="122">
        <f>COUNTIF('打ち込み表'!$AJ$6:$AJ$305,A119)</f>
        <v>0</v>
      </c>
      <c r="H119" s="37" t="e">
        <f>G119/SUM($G$116:$G$120)</f>
        <v>#DIV/0!</v>
      </c>
    </row>
    <row r="120" spans="1:8" ht="15" customHeight="1">
      <c r="A120" s="12">
        <v>5</v>
      </c>
      <c r="B120" s="14" t="s">
        <v>53</v>
      </c>
      <c r="C120" s="15"/>
      <c r="D120" s="15"/>
      <c r="E120" s="15"/>
      <c r="F120" s="31"/>
      <c r="G120" s="122">
        <f>COUNTIF('打ち込み表'!$AJ$6:$AJ$305,A120)</f>
        <v>0</v>
      </c>
      <c r="H120" s="37" t="e">
        <f>G120/SUM($G$116:$G$120)</f>
        <v>#DIV/0!</v>
      </c>
    </row>
    <row r="121" ht="15" customHeight="1"/>
    <row r="122" ht="15" customHeight="1"/>
    <row r="123" ht="15" customHeight="1"/>
    <row r="124" spans="1:2" ht="15" customHeight="1">
      <c r="A124" s="9" t="s">
        <v>103</v>
      </c>
      <c r="B124" s="120" t="s">
        <v>105</v>
      </c>
    </row>
    <row r="125" ht="15" customHeight="1"/>
    <row r="126" spans="1:8" ht="15" customHeight="1">
      <c r="A126">
        <v>1</v>
      </c>
      <c r="B126" s="15" t="s">
        <v>118</v>
      </c>
      <c r="C126" s="15"/>
      <c r="D126" s="15"/>
      <c r="E126" s="15"/>
      <c r="F126" s="15"/>
      <c r="G126" s="141">
        <f>COUNTIF('打ち込み表'!$AK$6:$AR$305,A126)</f>
        <v>0</v>
      </c>
      <c r="H126" s="37" t="e">
        <f>G126/$D$17</f>
        <v>#DIV/0!</v>
      </c>
    </row>
    <row r="127" spans="1:8" ht="15" customHeight="1">
      <c r="A127">
        <v>2</v>
      </c>
      <c r="B127" s="15" t="s">
        <v>119</v>
      </c>
      <c r="C127" s="15"/>
      <c r="D127" s="15"/>
      <c r="E127" s="15"/>
      <c r="F127" s="15"/>
      <c r="G127" s="141">
        <f>COUNTIF('打ち込み表'!$AK$6:$AR$305,A127)</f>
        <v>0</v>
      </c>
      <c r="H127" s="37" t="e">
        <f aca="true" t="shared" si="4" ref="H127:H133">G127/$D$17</f>
        <v>#DIV/0!</v>
      </c>
    </row>
    <row r="128" spans="1:8" ht="15" customHeight="1">
      <c r="A128">
        <v>3</v>
      </c>
      <c r="B128" s="143" t="s">
        <v>120</v>
      </c>
      <c r="C128" s="15"/>
      <c r="D128" s="15"/>
      <c r="E128" s="15"/>
      <c r="F128" s="15"/>
      <c r="G128" s="141">
        <f>COUNTIF('打ち込み表'!$AK$6:$AR$305,A128)</f>
        <v>0</v>
      </c>
      <c r="H128" s="37" t="e">
        <f t="shared" si="4"/>
        <v>#DIV/0!</v>
      </c>
    </row>
    <row r="129" spans="1:8" ht="15" customHeight="1">
      <c r="A129" s="9">
        <v>4</v>
      </c>
      <c r="B129" s="143" t="s">
        <v>121</v>
      </c>
      <c r="C129" s="15"/>
      <c r="D129" s="15"/>
      <c r="E129" s="15"/>
      <c r="F129" s="15"/>
      <c r="G129" s="141">
        <f>COUNTIF('打ち込み表'!$AK$6:$AR$305,A129)</f>
        <v>0</v>
      </c>
      <c r="H129" s="37" t="e">
        <f t="shared" si="4"/>
        <v>#DIV/0!</v>
      </c>
    </row>
    <row r="130" spans="1:8" ht="15" customHeight="1">
      <c r="A130">
        <v>5</v>
      </c>
      <c r="B130" s="14" t="s">
        <v>122</v>
      </c>
      <c r="C130" s="15"/>
      <c r="D130" s="15"/>
      <c r="E130" s="15"/>
      <c r="F130" s="15"/>
      <c r="G130" s="141">
        <f>COUNTIF('打ち込み表'!$AK$6:$AR$305,A130)</f>
        <v>0</v>
      </c>
      <c r="H130" s="37" t="e">
        <f t="shared" si="4"/>
        <v>#DIV/0!</v>
      </c>
    </row>
    <row r="131" spans="1:8" ht="15" customHeight="1">
      <c r="A131">
        <v>6</v>
      </c>
      <c r="B131" s="144" t="s">
        <v>123</v>
      </c>
      <c r="C131" s="15"/>
      <c r="D131" s="15"/>
      <c r="E131" s="15"/>
      <c r="F131" s="15"/>
      <c r="G131" s="141">
        <f>COUNTIF('打ち込み表'!$AK$6:$AR$305,A131)</f>
        <v>0</v>
      </c>
      <c r="H131" s="37" t="e">
        <f t="shared" si="4"/>
        <v>#DIV/0!</v>
      </c>
    </row>
    <row r="132" spans="1:8" ht="15" customHeight="1">
      <c r="A132">
        <v>7</v>
      </c>
      <c r="B132" s="14" t="s">
        <v>124</v>
      </c>
      <c r="C132" s="15"/>
      <c r="D132" s="15"/>
      <c r="E132" s="15"/>
      <c r="F132" s="15"/>
      <c r="G132" s="141">
        <f>COUNTIF('打ち込み表'!$AK$6:$AR$305,A132)</f>
        <v>0</v>
      </c>
      <c r="H132" s="37" t="e">
        <f t="shared" si="4"/>
        <v>#DIV/0!</v>
      </c>
    </row>
    <row r="133" spans="1:8" ht="15" customHeight="1">
      <c r="A133">
        <v>8</v>
      </c>
      <c r="B133" s="14" t="s">
        <v>20</v>
      </c>
      <c r="C133" s="15"/>
      <c r="D133" s="15"/>
      <c r="E133" s="15"/>
      <c r="F133" s="15"/>
      <c r="G133" s="141">
        <f>COUNTIF('打ち込み表'!$AK$6:$AR$305,A133)</f>
        <v>0</v>
      </c>
      <c r="H133" s="37" t="e">
        <f t="shared" si="4"/>
        <v>#DIV/0!</v>
      </c>
    </row>
    <row r="134" ht="15" customHeight="1">
      <c r="G134" s="106"/>
    </row>
    <row r="135" ht="15" customHeight="1">
      <c r="G135" s="106"/>
    </row>
    <row r="136" ht="15" customHeight="1">
      <c r="G136" s="106"/>
    </row>
    <row r="137" spans="1:16" ht="15" customHeight="1">
      <c r="A137" s="9" t="s">
        <v>47</v>
      </c>
      <c r="B137" s="120" t="s">
        <v>106</v>
      </c>
      <c r="G137" s="100"/>
      <c r="I137" s="7"/>
      <c r="J137" s="34"/>
      <c r="K137" s="4"/>
      <c r="L137" s="12"/>
      <c r="M137" s="12"/>
      <c r="O137" s="35"/>
      <c r="P137" s="36"/>
    </row>
    <row r="138" ht="15" customHeight="1">
      <c r="G138" s="100"/>
    </row>
    <row r="139" spans="1:8" ht="15" customHeight="1">
      <c r="A139">
        <v>1</v>
      </c>
      <c r="B139" s="15" t="s">
        <v>107</v>
      </c>
      <c r="C139" s="15"/>
      <c r="D139" s="15"/>
      <c r="E139" s="15"/>
      <c r="F139" s="15"/>
      <c r="G139" s="141">
        <f>COUNTIF('打ち込み表'!$AT$6:$BO$305,A139)</f>
        <v>0</v>
      </c>
      <c r="H139" s="37" t="e">
        <f>G139/$D$17</f>
        <v>#DIV/0!</v>
      </c>
    </row>
    <row r="140" spans="1:8" ht="15" customHeight="1">
      <c r="A140">
        <v>2</v>
      </c>
      <c r="B140" s="15" t="s">
        <v>108</v>
      </c>
      <c r="C140" s="15"/>
      <c r="D140" s="15"/>
      <c r="E140" s="15"/>
      <c r="F140" s="15"/>
      <c r="G140" s="141">
        <f>COUNTIF('打ち込み表'!$AT$6:$BO$305,A140)</f>
        <v>0</v>
      </c>
      <c r="H140" s="37" t="e">
        <f aca="true" t="shared" si="5" ref="H140:H160">G140/$D$17</f>
        <v>#DIV/0!</v>
      </c>
    </row>
    <row r="141" spans="1:8" ht="15" customHeight="1">
      <c r="A141">
        <v>3</v>
      </c>
      <c r="B141" s="143" t="s">
        <v>109</v>
      </c>
      <c r="C141" s="15"/>
      <c r="D141" s="15"/>
      <c r="E141" s="15"/>
      <c r="F141" s="15"/>
      <c r="G141" s="141">
        <f>COUNTIF('打ち込み表'!$AT$6:$BO$305,A141)</f>
        <v>0</v>
      </c>
      <c r="H141" s="37" t="e">
        <f t="shared" si="5"/>
        <v>#DIV/0!</v>
      </c>
    </row>
    <row r="142" spans="1:8" ht="15" customHeight="1">
      <c r="A142" s="9">
        <v>4</v>
      </c>
      <c r="B142" s="143" t="s">
        <v>110</v>
      </c>
      <c r="C142" s="15"/>
      <c r="D142" s="15"/>
      <c r="E142" s="15"/>
      <c r="F142" s="15"/>
      <c r="G142" s="141">
        <f>COUNTIF('打ち込み表'!$AT$6:$BO$305,A142)</f>
        <v>0</v>
      </c>
      <c r="H142" s="37" t="e">
        <f t="shared" si="5"/>
        <v>#DIV/0!</v>
      </c>
    </row>
    <row r="143" spans="1:8" ht="15" customHeight="1">
      <c r="A143">
        <v>5</v>
      </c>
      <c r="B143" s="14" t="s">
        <v>54</v>
      </c>
      <c r="C143" s="15"/>
      <c r="D143" s="15"/>
      <c r="E143" s="15"/>
      <c r="F143" s="15"/>
      <c r="G143" s="141">
        <f>COUNTIF('打ち込み表'!$AT$6:$BO$305,A143)</f>
        <v>0</v>
      </c>
      <c r="H143" s="37" t="e">
        <f t="shared" si="5"/>
        <v>#DIV/0!</v>
      </c>
    </row>
    <row r="144" spans="1:8" ht="15" customHeight="1">
      <c r="A144">
        <v>6</v>
      </c>
      <c r="B144" s="144" t="s">
        <v>57</v>
      </c>
      <c r="C144" s="15"/>
      <c r="D144" s="15"/>
      <c r="E144" s="15"/>
      <c r="F144" s="15"/>
      <c r="G144" s="141">
        <f>COUNTIF('打ち込み表'!$AT$6:$BO$305,A144)</f>
        <v>0</v>
      </c>
      <c r="H144" s="37" t="e">
        <f t="shared" si="5"/>
        <v>#DIV/0!</v>
      </c>
    </row>
    <row r="145" spans="1:8" ht="15" customHeight="1">
      <c r="A145">
        <v>7</v>
      </c>
      <c r="B145" s="14" t="s">
        <v>59</v>
      </c>
      <c r="C145" s="15"/>
      <c r="D145" s="15"/>
      <c r="E145" s="15"/>
      <c r="F145" s="15"/>
      <c r="G145" s="141">
        <f>COUNTIF('打ち込み表'!$AT$6:$BO$305,A145)</f>
        <v>0</v>
      </c>
      <c r="H145" s="37" t="e">
        <f t="shared" si="5"/>
        <v>#DIV/0!</v>
      </c>
    </row>
    <row r="146" spans="1:8" ht="15" customHeight="1">
      <c r="A146">
        <v>8</v>
      </c>
      <c r="B146" s="14" t="s">
        <v>34</v>
      </c>
      <c r="C146" s="15"/>
      <c r="D146" s="15"/>
      <c r="E146" s="15"/>
      <c r="F146" s="15"/>
      <c r="G146" s="141">
        <f>COUNTIF('打ち込み表'!$AT$6:$BO$305,A146)</f>
        <v>0</v>
      </c>
      <c r="H146" s="37" t="e">
        <f t="shared" si="5"/>
        <v>#DIV/0!</v>
      </c>
    </row>
    <row r="147" spans="1:8" ht="15" customHeight="1">
      <c r="A147">
        <v>9</v>
      </c>
      <c r="B147" s="14" t="s">
        <v>49</v>
      </c>
      <c r="C147" s="15"/>
      <c r="D147" s="15"/>
      <c r="E147" s="15"/>
      <c r="F147" s="15"/>
      <c r="G147" s="141">
        <f>COUNTIF('打ち込み表'!$AT$6:$BO$305,A147)</f>
        <v>0</v>
      </c>
      <c r="H147" s="37" t="e">
        <f t="shared" si="5"/>
        <v>#DIV/0!</v>
      </c>
    </row>
    <row r="148" spans="1:8" ht="15" customHeight="1">
      <c r="A148">
        <v>10</v>
      </c>
      <c r="B148" s="14" t="s">
        <v>35</v>
      </c>
      <c r="C148" s="15"/>
      <c r="D148" s="15"/>
      <c r="E148" s="15"/>
      <c r="F148" s="15"/>
      <c r="G148" s="141">
        <f>COUNTIF('打ち込み表'!$AT$6:$BO$305,A148)</f>
        <v>0</v>
      </c>
      <c r="H148" s="37" t="e">
        <f t="shared" si="5"/>
        <v>#DIV/0!</v>
      </c>
    </row>
    <row r="149" spans="1:13" ht="15" customHeight="1">
      <c r="A149">
        <v>11</v>
      </c>
      <c r="B149" s="144" t="s">
        <v>56</v>
      </c>
      <c r="C149" s="14"/>
      <c r="D149" s="14"/>
      <c r="E149" s="14"/>
      <c r="F149" s="14"/>
      <c r="G149" s="141">
        <f>COUNTIF('打ち込み表'!$AT$6:$BO$305,A149)</f>
        <v>0</v>
      </c>
      <c r="H149" s="37" t="e">
        <f t="shared" si="5"/>
        <v>#DIV/0!</v>
      </c>
      <c r="I149" s="10"/>
      <c r="J149" s="10"/>
      <c r="K149" s="10"/>
      <c r="L149" s="10"/>
      <c r="M149" s="10"/>
    </row>
    <row r="150" spans="1:13" ht="15" customHeight="1">
      <c r="A150">
        <v>12</v>
      </c>
      <c r="B150" s="144" t="s">
        <v>55</v>
      </c>
      <c r="C150" s="145"/>
      <c r="D150" s="145"/>
      <c r="E150" s="145"/>
      <c r="F150" s="145"/>
      <c r="G150" s="141">
        <f>COUNTIF('打ち込み表'!$AT$6:$BO$305,A150)</f>
        <v>0</v>
      </c>
      <c r="H150" s="37" t="e">
        <f t="shared" si="5"/>
        <v>#DIV/0!</v>
      </c>
      <c r="I150" s="68"/>
      <c r="J150" s="68"/>
      <c r="K150" s="68"/>
      <c r="L150" s="10"/>
      <c r="M150" s="10"/>
    </row>
    <row r="151" spans="1:13" ht="15" customHeight="1">
      <c r="A151">
        <v>13</v>
      </c>
      <c r="B151" s="14" t="s">
        <v>48</v>
      </c>
      <c r="C151" s="145"/>
      <c r="D151" s="145"/>
      <c r="E151" s="145"/>
      <c r="F151" s="145"/>
      <c r="G151" s="141">
        <f>COUNTIF('打ち込み表'!$AT$6:$BO$305,A151)</f>
        <v>0</v>
      </c>
      <c r="H151" s="37" t="e">
        <f t="shared" si="5"/>
        <v>#DIV/0!</v>
      </c>
      <c r="I151" s="68"/>
      <c r="J151" s="68"/>
      <c r="K151" s="68"/>
      <c r="L151" s="10"/>
      <c r="M151" s="10"/>
    </row>
    <row r="152" spans="1:10" ht="15" customHeight="1">
      <c r="A152">
        <v>14</v>
      </c>
      <c r="B152" s="145" t="s">
        <v>58</v>
      </c>
      <c r="C152" s="145"/>
      <c r="D152" s="145"/>
      <c r="E152" s="145"/>
      <c r="F152" s="145"/>
      <c r="G152" s="141">
        <f>COUNTIF('打ち込み表'!$AT$6:$BO$305,A152)</f>
        <v>0</v>
      </c>
      <c r="H152" s="37" t="e">
        <f t="shared" si="5"/>
        <v>#DIV/0!</v>
      </c>
      <c r="I152" s="9"/>
      <c r="J152" s="8"/>
    </row>
    <row r="153" spans="1:8" ht="15" customHeight="1">
      <c r="A153">
        <v>15</v>
      </c>
      <c r="B153" s="128" t="s">
        <v>138</v>
      </c>
      <c r="C153" s="145"/>
      <c r="D153" s="145"/>
      <c r="E153" s="145"/>
      <c r="F153" s="145"/>
      <c r="G153" s="141">
        <f>COUNTIF('打ち込み表'!$AT$6:$BO$305,A153)</f>
        <v>0</v>
      </c>
      <c r="H153" s="37" t="e">
        <f t="shared" si="5"/>
        <v>#DIV/0!</v>
      </c>
    </row>
    <row r="154" spans="1:8" ht="15" customHeight="1">
      <c r="A154">
        <v>16</v>
      </c>
      <c r="B154" s="14" t="s">
        <v>139</v>
      </c>
      <c r="C154" s="145"/>
      <c r="D154" s="145"/>
      <c r="E154" s="145"/>
      <c r="F154" s="145"/>
      <c r="G154" s="141">
        <f>COUNTIF('打ち込み表'!$AT$6:$BO$305,A154)</f>
        <v>0</v>
      </c>
      <c r="H154" s="37" t="e">
        <f t="shared" si="5"/>
        <v>#DIV/0!</v>
      </c>
    </row>
    <row r="155" spans="1:8" s="92" customFormat="1" ht="15" customHeight="1">
      <c r="A155">
        <v>17</v>
      </c>
      <c r="B155" s="145" t="s">
        <v>140</v>
      </c>
      <c r="C155" s="133"/>
      <c r="D155" s="133"/>
      <c r="E155" s="133"/>
      <c r="F155" s="133"/>
      <c r="G155" s="141">
        <f>COUNTIF('打ち込み表'!$AT$6:$BO$305,A155)</f>
        <v>0</v>
      </c>
      <c r="H155" s="37" t="e">
        <f t="shared" si="5"/>
        <v>#DIV/0!</v>
      </c>
    </row>
    <row r="156" spans="1:8" s="92" customFormat="1" ht="15" customHeight="1">
      <c r="A156">
        <v>18</v>
      </c>
      <c r="B156" s="145" t="s">
        <v>141</v>
      </c>
      <c r="C156" s="133"/>
      <c r="D156" s="133"/>
      <c r="E156" s="133"/>
      <c r="F156" s="133"/>
      <c r="G156" s="141">
        <f>COUNTIF('打ち込み表'!$AT$6:$BO$305,A156)</f>
        <v>0</v>
      </c>
      <c r="H156" s="37" t="e">
        <f t="shared" si="5"/>
        <v>#DIV/0!</v>
      </c>
    </row>
    <row r="157" spans="1:8" s="92" customFormat="1" ht="15" customHeight="1">
      <c r="A157">
        <v>19</v>
      </c>
      <c r="B157" s="133" t="s">
        <v>142</v>
      </c>
      <c r="C157" s="133"/>
      <c r="D157" s="133"/>
      <c r="E157" s="133"/>
      <c r="F157" s="133"/>
      <c r="G157" s="141">
        <f>COUNTIF('打ち込み表'!$AT$6:$BO$305,A157)</f>
        <v>0</v>
      </c>
      <c r="H157" s="37" t="e">
        <f t="shared" si="5"/>
        <v>#DIV/0!</v>
      </c>
    </row>
    <row r="158" spans="1:8" ht="15" customHeight="1">
      <c r="A158">
        <v>20</v>
      </c>
      <c r="B158" s="145" t="s">
        <v>143</v>
      </c>
      <c r="C158" s="133"/>
      <c r="D158" s="15"/>
      <c r="E158" s="133"/>
      <c r="F158" s="15"/>
      <c r="G158" s="141">
        <f>COUNTIF('打ち込み表'!$AT$6:$BO$305,A158)</f>
        <v>0</v>
      </c>
      <c r="H158" s="37" t="e">
        <f t="shared" si="5"/>
        <v>#DIV/0!</v>
      </c>
    </row>
    <row r="159" spans="1:8" ht="15" customHeight="1">
      <c r="A159">
        <v>21</v>
      </c>
      <c r="B159" s="145" t="s">
        <v>144</v>
      </c>
      <c r="C159" s="133"/>
      <c r="D159" s="15"/>
      <c r="E159" s="133"/>
      <c r="F159" s="15"/>
      <c r="G159" s="141">
        <f>COUNTIF('打ち込み表'!$AT$6:$BO$305,A159)</f>
        <v>0</v>
      </c>
      <c r="H159" s="37" t="e">
        <f t="shared" si="5"/>
        <v>#DIV/0!</v>
      </c>
    </row>
    <row r="160" spans="1:8" ht="15" customHeight="1">
      <c r="A160">
        <v>22</v>
      </c>
      <c r="B160" s="145" t="s">
        <v>20</v>
      </c>
      <c r="C160" s="15"/>
      <c r="D160" s="15"/>
      <c r="E160" s="15"/>
      <c r="F160" s="15"/>
      <c r="G160" s="141">
        <f>COUNTIF('打ち込み表'!$AT$6:$BO$305,A160)</f>
        <v>0</v>
      </c>
      <c r="H160" s="37" t="e">
        <f t="shared" si="5"/>
        <v>#DIV/0!</v>
      </c>
    </row>
    <row r="161" spans="1:16" ht="13.5">
      <c r="A161" s="91"/>
      <c r="B161" s="6"/>
      <c r="C161" s="9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</sheetData>
  <sheetProtection/>
  <mergeCells count="22">
    <mergeCell ref="K1:L1"/>
    <mergeCell ref="I11:J11"/>
    <mergeCell ref="I12:J12"/>
    <mergeCell ref="I13:J13"/>
    <mergeCell ref="I14:J14"/>
    <mergeCell ref="I15:J15"/>
    <mergeCell ref="I16:J16"/>
    <mergeCell ref="I17:J17"/>
    <mergeCell ref="B17:C17"/>
    <mergeCell ref="B16:C16"/>
    <mergeCell ref="B15:C15"/>
    <mergeCell ref="B14:C14"/>
    <mergeCell ref="B13:C13"/>
    <mergeCell ref="B12:C12"/>
    <mergeCell ref="B11:C11"/>
    <mergeCell ref="B3:C3"/>
    <mergeCell ref="B9:C9"/>
    <mergeCell ref="B8:C8"/>
    <mergeCell ref="B7:C7"/>
    <mergeCell ref="B6:C6"/>
    <mergeCell ref="B5:C5"/>
    <mergeCell ref="B4:C4"/>
  </mergeCells>
  <printOptions horizontalCentered="1"/>
  <pageMargins left="0" right="0" top="0.3937007874015748" bottom="0" header="0" footer="0"/>
  <pageSetup horizontalDpi="600" verticalDpi="600" orientation="portrait" paperSize="9" scale="91" r:id="rId2"/>
  <rowBreaks count="2" manualBreakCount="2">
    <brk id="60" max="15" man="1"/>
    <brk id="11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takumanzu</cp:lastModifiedBy>
  <cp:lastPrinted>2020-07-27T05:17:24Z</cp:lastPrinted>
  <dcterms:created xsi:type="dcterms:W3CDTF">2008-07-17T06:22:59Z</dcterms:created>
  <dcterms:modified xsi:type="dcterms:W3CDTF">2021-08-04T01:50:36Z</dcterms:modified>
  <cp:category/>
  <cp:version/>
  <cp:contentType/>
  <cp:contentStatus/>
</cp:coreProperties>
</file>